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025" windowHeight="7860" activeTab="2"/>
  </bookViews>
  <sheets>
    <sheet name="ведомст" sheetId="2" r:id="rId1"/>
    <sheet name="функц" sheetId="3" r:id="rId2"/>
    <sheet name="программы" sheetId="1" r:id="rId3"/>
  </sheets>
  <definedNames>
    <definedName name="_GoBack" localSheetId="2">программы!$F$57</definedName>
    <definedName name="_xlnm.Print_Titles" localSheetId="0">ведомст!$7:$7</definedName>
    <definedName name="_xlnm.Print_Titles" localSheetId="2">программы!$5:$5</definedName>
    <definedName name="_xlnm.Print_Titles" localSheetId="1">функц!$7:$7</definedName>
  </definedNames>
  <calcPr calcId="144525"/>
</workbook>
</file>

<file path=xl/calcChain.xml><?xml version="1.0" encoding="utf-8"?>
<calcChain xmlns="http://schemas.openxmlformats.org/spreadsheetml/2006/main">
  <c r="H199" i="3" l="1"/>
  <c r="H198" i="3" s="1"/>
  <c r="H197" i="3" s="1"/>
  <c r="H196" i="3" s="1"/>
  <c r="H195" i="3" s="1"/>
  <c r="G199" i="3"/>
  <c r="G198" i="3" s="1"/>
  <c r="G197" i="3" s="1"/>
  <c r="G196" i="3" s="1"/>
  <c r="G195" i="3" s="1"/>
  <c r="F199" i="3"/>
  <c r="F198" i="3" s="1"/>
  <c r="F197" i="3" s="1"/>
  <c r="F196" i="3" s="1"/>
  <c r="F195" i="3" s="1"/>
  <c r="H194" i="3"/>
  <c r="H193" i="3" s="1"/>
  <c r="H192" i="3" s="1"/>
  <c r="G194" i="3"/>
  <c r="G193" i="3" s="1"/>
  <c r="G192" i="3" s="1"/>
  <c r="F194" i="3"/>
  <c r="F193" i="3" s="1"/>
  <c r="F192" i="3" s="1"/>
  <c r="H191" i="3"/>
  <c r="H190" i="3" s="1"/>
  <c r="G191" i="3"/>
  <c r="G190" i="3" s="1"/>
  <c r="F191" i="3"/>
  <c r="F190" i="3" s="1"/>
  <c r="H189" i="3"/>
  <c r="H188" i="3" s="1"/>
  <c r="G189" i="3"/>
  <c r="G188" i="3" s="1"/>
  <c r="F189" i="3"/>
  <c r="F188" i="3" s="1"/>
  <c r="H186" i="3"/>
  <c r="H185" i="3" s="1"/>
  <c r="G186" i="3"/>
  <c r="G185" i="3" s="1"/>
  <c r="F186" i="3"/>
  <c r="F185" i="3" s="1"/>
  <c r="H184" i="3"/>
  <c r="G184" i="3"/>
  <c r="F184" i="3"/>
  <c r="H183" i="3"/>
  <c r="G183" i="3"/>
  <c r="F183" i="3"/>
  <c r="H181" i="3"/>
  <c r="G181" i="3"/>
  <c r="F181" i="3"/>
  <c r="H180" i="3"/>
  <c r="G180" i="3"/>
  <c r="F180" i="3"/>
  <c r="H179" i="3"/>
  <c r="G179" i="3"/>
  <c r="F179" i="3"/>
  <c r="H178" i="3"/>
  <c r="G178" i="3"/>
  <c r="F178" i="3"/>
  <c r="H174" i="3"/>
  <c r="H173" i="3" s="1"/>
  <c r="G174" i="3"/>
  <c r="G173" i="3" s="1"/>
  <c r="F174" i="3"/>
  <c r="F173" i="3" s="1"/>
  <c r="H172" i="3"/>
  <c r="G172" i="3"/>
  <c r="G170" i="3" s="1"/>
  <c r="F172" i="3"/>
  <c r="H171" i="3"/>
  <c r="G171" i="3"/>
  <c r="F171" i="3"/>
  <c r="H165" i="3"/>
  <c r="H164" i="3" s="1"/>
  <c r="G165" i="3"/>
  <c r="G164" i="3" s="1"/>
  <c r="F165" i="3"/>
  <c r="F164" i="3" s="1"/>
  <c r="H163" i="3"/>
  <c r="G163" i="3"/>
  <c r="F163" i="3"/>
  <c r="H162" i="3"/>
  <c r="G162" i="3"/>
  <c r="F162" i="3"/>
  <c r="H160" i="3"/>
  <c r="G160" i="3"/>
  <c r="G159" i="3" s="1"/>
  <c r="F160" i="3"/>
  <c r="F159" i="3" s="1"/>
  <c r="H159" i="3"/>
  <c r="H156" i="3"/>
  <c r="G156" i="3"/>
  <c r="F156" i="3"/>
  <c r="H155" i="3"/>
  <c r="G155" i="3"/>
  <c r="F155" i="3"/>
  <c r="H150" i="3"/>
  <c r="H149" i="3" s="1"/>
  <c r="G150" i="3"/>
  <c r="G149" i="3" s="1"/>
  <c r="F150" i="3"/>
  <c r="F149" i="3"/>
  <c r="H148" i="3"/>
  <c r="H147" i="3" s="1"/>
  <c r="G148" i="3"/>
  <c r="G147" i="3" s="1"/>
  <c r="F148" i="3"/>
  <c r="F147" i="3" s="1"/>
  <c r="H146" i="3"/>
  <c r="H145" i="3" s="1"/>
  <c r="G146" i="3"/>
  <c r="G145" i="3" s="1"/>
  <c r="F146" i="3"/>
  <c r="F145" i="3" s="1"/>
  <c r="H144" i="3"/>
  <c r="G144" i="3"/>
  <c r="G143" i="3" s="1"/>
  <c r="F144" i="3"/>
  <c r="F143" i="3" s="1"/>
  <c r="H143" i="3"/>
  <c r="H142" i="3"/>
  <c r="H141" i="3" s="1"/>
  <c r="G142" i="3"/>
  <c r="G141" i="3" s="1"/>
  <c r="F142" i="3"/>
  <c r="F141" i="3"/>
  <c r="H140" i="3"/>
  <c r="H139" i="3" s="1"/>
  <c r="G140" i="3"/>
  <c r="G139" i="3" s="1"/>
  <c r="F140" i="3"/>
  <c r="F139" i="3" s="1"/>
  <c r="H138" i="3"/>
  <c r="G138" i="3"/>
  <c r="F138" i="3"/>
  <c r="H136" i="3"/>
  <c r="G136" i="3"/>
  <c r="F136" i="3"/>
  <c r="H135" i="3"/>
  <c r="G135" i="3"/>
  <c r="F135" i="3"/>
  <c r="H134" i="3"/>
  <c r="G134" i="3"/>
  <c r="F134" i="3"/>
  <c r="H133" i="3"/>
  <c r="G133" i="3"/>
  <c r="F133" i="3"/>
  <c r="H131" i="3"/>
  <c r="G131" i="3"/>
  <c r="G130" i="3" s="1"/>
  <c r="F131" i="3"/>
  <c r="F130" i="3" s="1"/>
  <c r="H130" i="3"/>
  <c r="H129" i="3"/>
  <c r="H128" i="3" s="1"/>
  <c r="G129" i="3"/>
  <c r="G128" i="3" s="1"/>
  <c r="F129" i="3"/>
  <c r="F128" i="3" s="1"/>
  <c r="H127" i="3"/>
  <c r="H126" i="3" s="1"/>
  <c r="G127" i="3"/>
  <c r="G126" i="3" s="1"/>
  <c r="F127" i="3"/>
  <c r="F126" i="3" s="1"/>
  <c r="H122" i="3"/>
  <c r="G122" i="3"/>
  <c r="F122" i="3"/>
  <c r="H121" i="3"/>
  <c r="G121" i="3"/>
  <c r="F121" i="3"/>
  <c r="H115" i="3"/>
  <c r="H114" i="3" s="1"/>
  <c r="G115" i="3"/>
  <c r="G114" i="3" s="1"/>
  <c r="F115" i="3"/>
  <c r="F114" i="3" s="1"/>
  <c r="H113" i="3"/>
  <c r="H112" i="3" s="1"/>
  <c r="G113" i="3"/>
  <c r="G112" i="3" s="1"/>
  <c r="F113" i="3"/>
  <c r="F112" i="3" s="1"/>
  <c r="H111" i="3"/>
  <c r="H110" i="3" s="1"/>
  <c r="G111" i="3"/>
  <c r="G110" i="3" s="1"/>
  <c r="F111" i="3"/>
  <c r="F110" i="3" s="1"/>
  <c r="H109" i="3"/>
  <c r="H108" i="3" s="1"/>
  <c r="G109" i="3"/>
  <c r="G108" i="3" s="1"/>
  <c r="F109" i="3"/>
  <c r="F108" i="3" s="1"/>
  <c r="H107" i="3"/>
  <c r="G107" i="3"/>
  <c r="G105" i="3" s="1"/>
  <c r="G104" i="3" s="1"/>
  <c r="F107" i="3"/>
  <c r="H106" i="3"/>
  <c r="G106" i="3"/>
  <c r="F106" i="3"/>
  <c r="H100" i="3"/>
  <c r="G100" i="3"/>
  <c r="G99" i="3" s="1"/>
  <c r="G98" i="3" s="1"/>
  <c r="F100" i="3"/>
  <c r="F99" i="3" s="1"/>
  <c r="F98" i="3" s="1"/>
  <c r="H99" i="3"/>
  <c r="H98" i="3" s="1"/>
  <c r="H97" i="3"/>
  <c r="H96" i="3" s="1"/>
  <c r="G97" i="3"/>
  <c r="G96" i="3" s="1"/>
  <c r="F97" i="3"/>
  <c r="F96" i="3" s="1"/>
  <c r="H95" i="3"/>
  <c r="H94" i="3" s="1"/>
  <c r="G95" i="3"/>
  <c r="G94" i="3" s="1"/>
  <c r="F95" i="3"/>
  <c r="F94" i="3" s="1"/>
  <c r="H93" i="3"/>
  <c r="H92" i="3" s="1"/>
  <c r="G93" i="3"/>
  <c r="G92" i="3" s="1"/>
  <c r="F93" i="3"/>
  <c r="F92" i="3"/>
  <c r="H91" i="3"/>
  <c r="H90" i="3" s="1"/>
  <c r="G91" i="3"/>
  <c r="F91" i="3"/>
  <c r="F90" i="3" s="1"/>
  <c r="G90" i="3"/>
  <c r="H89" i="3"/>
  <c r="H88" i="3" s="1"/>
  <c r="G89" i="3"/>
  <c r="G88" i="3" s="1"/>
  <c r="F89" i="3"/>
  <c r="F88" i="3"/>
  <c r="H87" i="3"/>
  <c r="G87" i="3"/>
  <c r="G86" i="3" s="1"/>
  <c r="F87" i="3"/>
  <c r="F86" i="3" s="1"/>
  <c r="H86" i="3"/>
  <c r="H82" i="3"/>
  <c r="H81" i="3" s="1"/>
  <c r="G82" i="3"/>
  <c r="F82" i="3"/>
  <c r="F81" i="3" s="1"/>
  <c r="G81" i="3"/>
  <c r="H80" i="3"/>
  <c r="H79" i="3" s="1"/>
  <c r="G80" i="3"/>
  <c r="G79" i="3" s="1"/>
  <c r="F80" i="3"/>
  <c r="F79" i="3" s="1"/>
  <c r="H78" i="3"/>
  <c r="H77" i="3" s="1"/>
  <c r="G78" i="3"/>
  <c r="G77" i="3" s="1"/>
  <c r="F78" i="3"/>
  <c r="F77" i="3" s="1"/>
  <c r="H71" i="3"/>
  <c r="H70" i="3" s="1"/>
  <c r="H69" i="3" s="1"/>
  <c r="H68" i="3" s="1"/>
  <c r="G71" i="3"/>
  <c r="G70" i="3" s="1"/>
  <c r="G69" i="3" s="1"/>
  <c r="G68" i="3" s="1"/>
  <c r="F71" i="3"/>
  <c r="F70" i="3" s="1"/>
  <c r="F69" i="3" s="1"/>
  <c r="F68" i="3" s="1"/>
  <c r="H67" i="3"/>
  <c r="H66" i="3" s="1"/>
  <c r="H65" i="3" s="1"/>
  <c r="H64" i="3" s="1"/>
  <c r="G67" i="3"/>
  <c r="G66" i="3" s="1"/>
  <c r="G65" i="3" s="1"/>
  <c r="G64" i="3" s="1"/>
  <c r="F67" i="3"/>
  <c r="F66" i="3" s="1"/>
  <c r="F65" i="3" s="1"/>
  <c r="F64" i="3" s="1"/>
  <c r="H61" i="3"/>
  <c r="H60" i="3" s="1"/>
  <c r="H59" i="3" s="1"/>
  <c r="G61" i="3"/>
  <c r="G60" i="3" s="1"/>
  <c r="G59" i="3" s="1"/>
  <c r="F61" i="3"/>
  <c r="F60" i="3" s="1"/>
  <c r="F59" i="3" s="1"/>
  <c r="H58" i="3"/>
  <c r="H57" i="3" s="1"/>
  <c r="H54" i="3" s="1"/>
  <c r="G58" i="3"/>
  <c r="G57" i="3" s="1"/>
  <c r="G54" i="3" s="1"/>
  <c r="F58" i="3"/>
  <c r="F57" i="3" s="1"/>
  <c r="F54" i="3" s="1"/>
  <c r="H53" i="3"/>
  <c r="H52" i="3" s="1"/>
  <c r="H51" i="3" s="1"/>
  <c r="H50" i="3" s="1"/>
  <c r="G53" i="3"/>
  <c r="G52" i="3" s="1"/>
  <c r="G51" i="3" s="1"/>
  <c r="G50" i="3" s="1"/>
  <c r="F53" i="3"/>
  <c r="F52" i="3" s="1"/>
  <c r="F51" i="3" s="1"/>
  <c r="F50" i="3" s="1"/>
  <c r="H49" i="3"/>
  <c r="H48" i="3" s="1"/>
  <c r="H47" i="3" s="1"/>
  <c r="H46" i="3" s="1"/>
  <c r="G49" i="3"/>
  <c r="G48" i="3" s="1"/>
  <c r="G47" i="3" s="1"/>
  <c r="G46" i="3" s="1"/>
  <c r="F49" i="3"/>
  <c r="F48" i="3" s="1"/>
  <c r="F47" i="3" s="1"/>
  <c r="F46" i="3" s="1"/>
  <c r="H45" i="3"/>
  <c r="H44" i="3" s="1"/>
  <c r="H43" i="3" s="1"/>
  <c r="H42" i="3" s="1"/>
  <c r="G45" i="3"/>
  <c r="G44" i="3" s="1"/>
  <c r="G43" i="3" s="1"/>
  <c r="G42" i="3" s="1"/>
  <c r="F45" i="3"/>
  <c r="F44" i="3" s="1"/>
  <c r="F43" i="3" s="1"/>
  <c r="F42" i="3" s="1"/>
  <c r="H40" i="3"/>
  <c r="H39" i="3" s="1"/>
  <c r="H38" i="3" s="1"/>
  <c r="H37" i="3" s="1"/>
  <c r="G40" i="3"/>
  <c r="G39" i="3" s="1"/>
  <c r="G38" i="3" s="1"/>
  <c r="G37" i="3" s="1"/>
  <c r="F40" i="3"/>
  <c r="F39" i="3" s="1"/>
  <c r="F38" i="3" s="1"/>
  <c r="F37" i="3" s="1"/>
  <c r="H36" i="3"/>
  <c r="H35" i="3" s="1"/>
  <c r="H34" i="3" s="1"/>
  <c r="G36" i="3"/>
  <c r="G35" i="3" s="1"/>
  <c r="G34" i="3" s="1"/>
  <c r="F36" i="3"/>
  <c r="F35" i="3" s="1"/>
  <c r="F34" i="3" s="1"/>
  <c r="H33" i="3"/>
  <c r="H32" i="3" s="1"/>
  <c r="H31" i="3" s="1"/>
  <c r="H30" i="3" s="1"/>
  <c r="G33" i="3"/>
  <c r="G32" i="3" s="1"/>
  <c r="G31" i="3" s="1"/>
  <c r="G30" i="3" s="1"/>
  <c r="F33" i="3"/>
  <c r="F32" i="3" s="1"/>
  <c r="F31" i="3" s="1"/>
  <c r="F30" i="3" s="1"/>
  <c r="H28" i="3"/>
  <c r="G28" i="3"/>
  <c r="F28" i="3"/>
  <c r="H27" i="3"/>
  <c r="G27" i="3"/>
  <c r="F27" i="3"/>
  <c r="H26" i="3"/>
  <c r="G26" i="3"/>
  <c r="F26" i="3"/>
  <c r="H25" i="3"/>
  <c r="G25" i="3"/>
  <c r="F25" i="3"/>
  <c r="H24" i="3"/>
  <c r="G24" i="3"/>
  <c r="F24" i="3"/>
  <c r="H23" i="3"/>
  <c r="G23" i="3"/>
  <c r="F23" i="3"/>
  <c r="H22" i="3"/>
  <c r="G22" i="3"/>
  <c r="F22" i="3"/>
  <c r="H17" i="3"/>
  <c r="G17" i="3"/>
  <c r="F17" i="3"/>
  <c r="H16" i="3"/>
  <c r="G16" i="3"/>
  <c r="G15" i="3" s="1"/>
  <c r="G14" i="3" s="1"/>
  <c r="F16" i="3"/>
  <c r="H13" i="3"/>
  <c r="G13" i="3"/>
  <c r="F13" i="3"/>
  <c r="H12" i="3"/>
  <c r="G12" i="3"/>
  <c r="G11" i="3" s="1"/>
  <c r="G10" i="3" s="1"/>
  <c r="G9" i="3" s="1"/>
  <c r="F12" i="3"/>
  <c r="H200" i="2"/>
  <c r="H199" i="2" s="1"/>
  <c r="H198" i="2" s="1"/>
  <c r="H197" i="2" s="1"/>
  <c r="H196" i="2" s="1"/>
  <c r="I200" i="2"/>
  <c r="I199" i="2" s="1"/>
  <c r="I198" i="2" s="1"/>
  <c r="I197" i="2" s="1"/>
  <c r="I196" i="2" s="1"/>
  <c r="G200" i="2"/>
  <c r="G199" i="2" s="1"/>
  <c r="G198" i="2" s="1"/>
  <c r="G197" i="2" s="1"/>
  <c r="G196" i="2" s="1"/>
  <c r="H195" i="2"/>
  <c r="H194" i="2" s="1"/>
  <c r="H193" i="2" s="1"/>
  <c r="I195" i="2"/>
  <c r="I194" i="2" s="1"/>
  <c r="I193" i="2" s="1"/>
  <c r="G195" i="2"/>
  <c r="G194" i="2" s="1"/>
  <c r="G193" i="2" s="1"/>
  <c r="F271" i="1"/>
  <c r="F270" i="1" s="1"/>
  <c r="F269" i="1" s="1"/>
  <c r="F268" i="1" s="1"/>
  <c r="H190" i="2"/>
  <c r="H189" i="2" s="1"/>
  <c r="I190" i="2"/>
  <c r="I189" i="2" s="1"/>
  <c r="H192" i="2"/>
  <c r="H191" i="2" s="1"/>
  <c r="I192" i="2"/>
  <c r="I191" i="2" s="1"/>
  <c r="G190" i="2"/>
  <c r="G189" i="2" s="1"/>
  <c r="G192" i="2"/>
  <c r="G191" i="2" s="1"/>
  <c r="H172" i="2"/>
  <c r="I172" i="2"/>
  <c r="H173" i="2"/>
  <c r="I173" i="2"/>
  <c r="H175" i="2"/>
  <c r="H174" i="2" s="1"/>
  <c r="I175" i="2"/>
  <c r="I174" i="2" s="1"/>
  <c r="H179" i="2"/>
  <c r="I179" i="2"/>
  <c r="H180" i="2"/>
  <c r="I180" i="2"/>
  <c r="H181" i="2"/>
  <c r="I181" i="2"/>
  <c r="H182" i="2"/>
  <c r="I182" i="2"/>
  <c r="H184" i="2"/>
  <c r="I184" i="2"/>
  <c r="I183" i="2" s="1"/>
  <c r="H185" i="2"/>
  <c r="I185" i="2"/>
  <c r="H187" i="2"/>
  <c r="H186" i="2" s="1"/>
  <c r="I187" i="2"/>
  <c r="I186" i="2" s="1"/>
  <c r="G172" i="2"/>
  <c r="G173" i="2"/>
  <c r="G175" i="2"/>
  <c r="G174" i="2" s="1"/>
  <c r="G179" i="2"/>
  <c r="G180" i="2"/>
  <c r="G181" i="2"/>
  <c r="G182" i="2"/>
  <c r="G184" i="2"/>
  <c r="G185" i="2"/>
  <c r="G187" i="2"/>
  <c r="G186" i="2" s="1"/>
  <c r="H166" i="2"/>
  <c r="I166" i="2"/>
  <c r="I165" i="2" s="1"/>
  <c r="H161" i="2"/>
  <c r="H160" i="2" s="1"/>
  <c r="I161" i="2"/>
  <c r="I160" i="2" s="1"/>
  <c r="H163" i="2"/>
  <c r="I163" i="2"/>
  <c r="H164" i="2"/>
  <c r="I164" i="2"/>
  <c r="H165" i="2"/>
  <c r="H151" i="2"/>
  <c r="H150" i="2" s="1"/>
  <c r="I151" i="2"/>
  <c r="I150" i="2" s="1"/>
  <c r="H156" i="2"/>
  <c r="I156" i="2"/>
  <c r="H157" i="2"/>
  <c r="I157" i="2"/>
  <c r="H139" i="2"/>
  <c r="I139" i="2"/>
  <c r="H141" i="2"/>
  <c r="H140" i="2" s="1"/>
  <c r="I141" i="2"/>
  <c r="I140" i="2" s="1"/>
  <c r="H143" i="2"/>
  <c r="H142" i="2" s="1"/>
  <c r="I143" i="2"/>
  <c r="I142" i="2" s="1"/>
  <c r="H145" i="2"/>
  <c r="H144" i="2" s="1"/>
  <c r="I145" i="2"/>
  <c r="I144" i="2" s="1"/>
  <c r="H147" i="2"/>
  <c r="H146" i="2" s="1"/>
  <c r="I147" i="2"/>
  <c r="I146" i="2" s="1"/>
  <c r="H149" i="2"/>
  <c r="H148" i="2" s="1"/>
  <c r="I149" i="2"/>
  <c r="I148" i="2" s="1"/>
  <c r="H137" i="2"/>
  <c r="I137" i="2"/>
  <c r="H128" i="2"/>
  <c r="H127" i="2" s="1"/>
  <c r="I128" i="2"/>
  <c r="I127" i="2" s="1"/>
  <c r="H130" i="2"/>
  <c r="H129" i="2" s="1"/>
  <c r="I130" i="2"/>
  <c r="I129" i="2" s="1"/>
  <c r="H132" i="2"/>
  <c r="H131" i="2" s="1"/>
  <c r="I132" i="2"/>
  <c r="I131" i="2" s="1"/>
  <c r="H134" i="2"/>
  <c r="I134" i="2"/>
  <c r="H135" i="2"/>
  <c r="I135" i="2"/>
  <c r="H136" i="2"/>
  <c r="I136" i="2"/>
  <c r="H122" i="2"/>
  <c r="I122" i="2"/>
  <c r="H123" i="2"/>
  <c r="I123" i="2"/>
  <c r="H112" i="2"/>
  <c r="H111" i="2" s="1"/>
  <c r="I112" i="2"/>
  <c r="I111" i="2" s="1"/>
  <c r="H114" i="2"/>
  <c r="H113" i="2" s="1"/>
  <c r="I114" i="2"/>
  <c r="I113" i="2" s="1"/>
  <c r="H116" i="2"/>
  <c r="H115" i="2" s="1"/>
  <c r="I116" i="2"/>
  <c r="I115" i="2" s="1"/>
  <c r="H107" i="2"/>
  <c r="I107" i="2"/>
  <c r="H108" i="2"/>
  <c r="I108" i="2"/>
  <c r="H110" i="2"/>
  <c r="H109" i="2" s="1"/>
  <c r="I110" i="2"/>
  <c r="I109" i="2" s="1"/>
  <c r="G110" i="2"/>
  <c r="G109" i="2" s="1"/>
  <c r="G112" i="2"/>
  <c r="G111" i="2" s="1"/>
  <c r="G114" i="2"/>
  <c r="G113" i="2" s="1"/>
  <c r="G107" i="2"/>
  <c r="G108" i="2"/>
  <c r="G116" i="2"/>
  <c r="G115" i="2" s="1"/>
  <c r="G122" i="2"/>
  <c r="G123" i="2"/>
  <c r="G128" i="2"/>
  <c r="G127" i="2" s="1"/>
  <c r="G130" i="2"/>
  <c r="G129" i="2" s="1"/>
  <c r="G132" i="2"/>
  <c r="G131" i="2" s="1"/>
  <c r="G134" i="2"/>
  <c r="G135" i="2"/>
  <c r="G136" i="2"/>
  <c r="G137" i="2"/>
  <c r="G139" i="2"/>
  <c r="G141" i="2"/>
  <c r="G140" i="2" s="1"/>
  <c r="G143" i="2"/>
  <c r="G142" i="2" s="1"/>
  <c r="G145" i="2"/>
  <c r="G144" i="2" s="1"/>
  <c r="G149" i="2"/>
  <c r="G148" i="2" s="1"/>
  <c r="G151" i="2"/>
  <c r="G150" i="2" s="1"/>
  <c r="G147" i="2"/>
  <c r="G146" i="2" s="1"/>
  <c r="G156" i="2"/>
  <c r="G157" i="2"/>
  <c r="G161" i="2"/>
  <c r="G160" i="2" s="1"/>
  <c r="G163" i="2"/>
  <c r="G164" i="2"/>
  <c r="G166" i="2"/>
  <c r="G165" i="2" s="1"/>
  <c r="H79" i="2"/>
  <c r="H78" i="2" s="1"/>
  <c r="I79" i="2"/>
  <c r="I78" i="2" s="1"/>
  <c r="H81" i="2"/>
  <c r="H80" i="2" s="1"/>
  <c r="I81" i="2"/>
  <c r="I80" i="2" s="1"/>
  <c r="H83" i="2"/>
  <c r="H82" i="2" s="1"/>
  <c r="I83" i="2"/>
  <c r="I82" i="2" s="1"/>
  <c r="H88" i="2"/>
  <c r="H87" i="2" s="1"/>
  <c r="I88" i="2"/>
  <c r="I87" i="2" s="1"/>
  <c r="H90" i="2"/>
  <c r="H89" i="2" s="1"/>
  <c r="I90" i="2"/>
  <c r="I89" i="2" s="1"/>
  <c r="H92" i="2"/>
  <c r="H91" i="2" s="1"/>
  <c r="I92" i="2"/>
  <c r="I91" i="2" s="1"/>
  <c r="H94" i="2"/>
  <c r="H93" i="2" s="1"/>
  <c r="I94" i="2"/>
  <c r="I93" i="2" s="1"/>
  <c r="H96" i="2"/>
  <c r="H95" i="2" s="1"/>
  <c r="I96" i="2"/>
  <c r="I95" i="2" s="1"/>
  <c r="H98" i="2"/>
  <c r="H97" i="2" s="1"/>
  <c r="I98" i="2"/>
  <c r="I97" i="2" s="1"/>
  <c r="H101" i="2"/>
  <c r="H100" i="2" s="1"/>
  <c r="H99" i="2" s="1"/>
  <c r="I101" i="2"/>
  <c r="I100" i="2" s="1"/>
  <c r="I99" i="2" s="1"/>
  <c r="G79" i="2"/>
  <c r="G78" i="2" s="1"/>
  <c r="G81" i="2"/>
  <c r="G80" i="2" s="1"/>
  <c r="G83" i="2"/>
  <c r="G82" i="2" s="1"/>
  <c r="G88" i="2"/>
  <c r="G87" i="2" s="1"/>
  <c r="G90" i="2"/>
  <c r="G89" i="2" s="1"/>
  <c r="G92" i="2"/>
  <c r="G91" i="2" s="1"/>
  <c r="G94" i="2"/>
  <c r="G93" i="2" s="1"/>
  <c r="G96" i="2"/>
  <c r="G95" i="2" s="1"/>
  <c r="G98" i="2"/>
  <c r="G97" i="2" s="1"/>
  <c r="G101" i="2"/>
  <c r="G100" i="2" s="1"/>
  <c r="G99" i="2" s="1"/>
  <c r="H68" i="2"/>
  <c r="H67" i="2" s="1"/>
  <c r="H66" i="2" s="1"/>
  <c r="H65" i="2" s="1"/>
  <c r="I68" i="2"/>
  <c r="I67" i="2" s="1"/>
  <c r="I66" i="2" s="1"/>
  <c r="I65" i="2" s="1"/>
  <c r="H72" i="2"/>
  <c r="H71" i="2" s="1"/>
  <c r="H70" i="2" s="1"/>
  <c r="H69" i="2" s="1"/>
  <c r="I72" i="2"/>
  <c r="I71" i="2" s="1"/>
  <c r="I70" i="2" s="1"/>
  <c r="I69" i="2" s="1"/>
  <c r="G68" i="2"/>
  <c r="G67" i="2" s="1"/>
  <c r="G66" i="2" s="1"/>
  <c r="G65" i="2" s="1"/>
  <c r="G72" i="2"/>
  <c r="G71" i="2" s="1"/>
  <c r="G70" i="2" s="1"/>
  <c r="G69" i="2" s="1"/>
  <c r="H46" i="2"/>
  <c r="H45" i="2" s="1"/>
  <c r="H44" i="2" s="1"/>
  <c r="H43" i="2" s="1"/>
  <c r="I46" i="2"/>
  <c r="I45" i="2" s="1"/>
  <c r="I44" i="2" s="1"/>
  <c r="I43" i="2" s="1"/>
  <c r="H50" i="2"/>
  <c r="H49" i="2" s="1"/>
  <c r="H48" i="2" s="1"/>
  <c r="H47" i="2" s="1"/>
  <c r="I50" i="2"/>
  <c r="I49" i="2" s="1"/>
  <c r="I48" i="2" s="1"/>
  <c r="I47" i="2" s="1"/>
  <c r="H54" i="2"/>
  <c r="H53" i="2" s="1"/>
  <c r="H52" i="2" s="1"/>
  <c r="H51" i="2" s="1"/>
  <c r="I54" i="2"/>
  <c r="I53" i="2" s="1"/>
  <c r="I52" i="2" s="1"/>
  <c r="I51" i="2" s="1"/>
  <c r="H59" i="2"/>
  <c r="H58" i="2" s="1"/>
  <c r="H55" i="2" s="1"/>
  <c r="I59" i="2"/>
  <c r="I58" i="2" s="1"/>
  <c r="I55" i="2" s="1"/>
  <c r="H62" i="2"/>
  <c r="H61" i="2" s="1"/>
  <c r="H60" i="2" s="1"/>
  <c r="I62" i="2"/>
  <c r="I61" i="2" s="1"/>
  <c r="I60" i="2" s="1"/>
  <c r="G46" i="2"/>
  <c r="G45" i="2" s="1"/>
  <c r="G44" i="2" s="1"/>
  <c r="G43" i="2" s="1"/>
  <c r="G50" i="2"/>
  <c r="G49" i="2" s="1"/>
  <c r="G48" i="2" s="1"/>
  <c r="G47" i="2" s="1"/>
  <c r="G54" i="2"/>
  <c r="G53" i="2" s="1"/>
  <c r="G52" i="2" s="1"/>
  <c r="G51" i="2" s="1"/>
  <c r="G62" i="2"/>
  <c r="G61" i="2" s="1"/>
  <c r="G60" i="2" s="1"/>
  <c r="G59" i="2"/>
  <c r="G58" i="2" s="1"/>
  <c r="G55" i="2" s="1"/>
  <c r="H41" i="2"/>
  <c r="H40" i="2" s="1"/>
  <c r="H39" i="2" s="1"/>
  <c r="H38" i="2" s="1"/>
  <c r="I41" i="2"/>
  <c r="I40" i="2" s="1"/>
  <c r="I39" i="2" s="1"/>
  <c r="I38" i="2" s="1"/>
  <c r="G41" i="2"/>
  <c r="G40" i="2" s="1"/>
  <c r="G39" i="2" s="1"/>
  <c r="G38" i="2" s="1"/>
  <c r="H34" i="2"/>
  <c r="H33" i="2" s="1"/>
  <c r="H32" i="2" s="1"/>
  <c r="H31" i="2" s="1"/>
  <c r="I34" i="2"/>
  <c r="I33" i="2" s="1"/>
  <c r="I32" i="2" s="1"/>
  <c r="I31" i="2" s="1"/>
  <c r="H37" i="2"/>
  <c r="H36" i="2" s="1"/>
  <c r="H35" i="2" s="1"/>
  <c r="I37" i="2"/>
  <c r="I36" i="2" s="1"/>
  <c r="I35" i="2" s="1"/>
  <c r="G37" i="2"/>
  <c r="G36" i="2" s="1"/>
  <c r="G35" i="2" s="1"/>
  <c r="G34" i="2"/>
  <c r="G33" i="2" s="1"/>
  <c r="G32" i="2" s="1"/>
  <c r="G31" i="2" s="1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G29" i="2"/>
  <c r="G28" i="2"/>
  <c r="G27" i="2"/>
  <c r="G26" i="2"/>
  <c r="G25" i="2"/>
  <c r="G24" i="2"/>
  <c r="G23" i="2"/>
  <c r="H17" i="2"/>
  <c r="I17" i="2"/>
  <c r="H18" i="2"/>
  <c r="I18" i="2"/>
  <c r="G18" i="2"/>
  <c r="G17" i="2"/>
  <c r="H13" i="2"/>
  <c r="I13" i="2"/>
  <c r="H14" i="2"/>
  <c r="I14" i="2"/>
  <c r="G14" i="2"/>
  <c r="G13" i="2"/>
  <c r="H279" i="1"/>
  <c r="H278" i="1" s="1"/>
  <c r="H277" i="1" s="1"/>
  <c r="G280" i="1"/>
  <c r="G279" i="1" s="1"/>
  <c r="G278" i="1" s="1"/>
  <c r="G277" i="1" s="1"/>
  <c r="H280" i="1"/>
  <c r="F280" i="1"/>
  <c r="F279" i="1" s="1"/>
  <c r="F278" i="1" s="1"/>
  <c r="F277" i="1" s="1"/>
  <c r="G275" i="1"/>
  <c r="G274" i="1" s="1"/>
  <c r="G273" i="1" s="1"/>
  <c r="H275" i="1"/>
  <c r="H274" i="1" s="1"/>
  <c r="H273" i="1" s="1"/>
  <c r="F275" i="1"/>
  <c r="F274" i="1" s="1"/>
  <c r="F273" i="1" s="1"/>
  <c r="G266" i="1"/>
  <c r="G265" i="1" s="1"/>
  <c r="G264" i="1" s="1"/>
  <c r="H266" i="1"/>
  <c r="H265" i="1" s="1"/>
  <c r="H264" i="1" s="1"/>
  <c r="F266" i="1"/>
  <c r="F265" i="1" s="1"/>
  <c r="F264" i="1" s="1"/>
  <c r="G259" i="1"/>
  <c r="G258" i="1" s="1"/>
  <c r="G257" i="1" s="1"/>
  <c r="H259" i="1"/>
  <c r="H258" i="1" s="1"/>
  <c r="F259" i="1"/>
  <c r="F258" i="1" s="1"/>
  <c r="G262" i="1"/>
  <c r="G261" i="1" s="1"/>
  <c r="H262" i="1"/>
  <c r="H261" i="1" s="1"/>
  <c r="F262" i="1"/>
  <c r="F261" i="1" s="1"/>
  <c r="G255" i="1"/>
  <c r="G254" i="1" s="1"/>
  <c r="G253" i="1" s="1"/>
  <c r="H255" i="1"/>
  <c r="H254" i="1" s="1"/>
  <c r="H253" i="1" s="1"/>
  <c r="F254" i="1"/>
  <c r="F253" i="1" s="1"/>
  <c r="F255" i="1"/>
  <c r="G250" i="1"/>
  <c r="G249" i="1" s="1"/>
  <c r="G248" i="1" s="1"/>
  <c r="H250" i="1"/>
  <c r="H249" i="1" s="1"/>
  <c r="H248" i="1" s="1"/>
  <c r="F250" i="1"/>
  <c r="F249" i="1" s="1"/>
  <c r="F248" i="1" s="1"/>
  <c r="G245" i="1"/>
  <c r="G244" i="1" s="1"/>
  <c r="G242" i="1" s="1"/>
  <c r="G241" i="1" s="1"/>
  <c r="H245" i="1"/>
  <c r="H244" i="1" s="1"/>
  <c r="H242" i="1" s="1"/>
  <c r="H241" i="1" s="1"/>
  <c r="F245" i="1"/>
  <c r="F244" i="1" s="1"/>
  <c r="F242" i="1" s="1"/>
  <c r="F241" i="1" s="1"/>
  <c r="G238" i="1"/>
  <c r="G237" i="1" s="1"/>
  <c r="G236" i="1" s="1"/>
  <c r="H238" i="1"/>
  <c r="H237" i="1" s="1"/>
  <c r="H236" i="1" s="1"/>
  <c r="F238" i="1"/>
  <c r="F237" i="1" s="1"/>
  <c r="F236" i="1" s="1"/>
  <c r="G233" i="1"/>
  <c r="G232" i="1" s="1"/>
  <c r="G231" i="1" s="1"/>
  <c r="H233" i="1"/>
  <c r="H232" i="1" s="1"/>
  <c r="H231" i="1" s="1"/>
  <c r="F233" i="1"/>
  <c r="F232" i="1" s="1"/>
  <c r="F231" i="1" s="1"/>
  <c r="G229" i="1"/>
  <c r="G228" i="1" s="1"/>
  <c r="G227" i="1" s="1"/>
  <c r="H229" i="1"/>
  <c r="H228" i="1" s="1"/>
  <c r="H227" i="1" s="1"/>
  <c r="F229" i="1"/>
  <c r="F228" i="1" s="1"/>
  <c r="F227" i="1" s="1"/>
  <c r="G223" i="1"/>
  <c r="G222" i="1" s="1"/>
  <c r="G221" i="1" s="1"/>
  <c r="G220" i="1" s="1"/>
  <c r="H223" i="1"/>
  <c r="H222" i="1" s="1"/>
  <c r="H221" i="1" s="1"/>
  <c r="H220" i="1" s="1"/>
  <c r="F223" i="1"/>
  <c r="F222" i="1" s="1"/>
  <c r="F221" i="1" s="1"/>
  <c r="F220" i="1" s="1"/>
  <c r="G218" i="1"/>
  <c r="G217" i="1" s="1"/>
  <c r="G216" i="1" s="1"/>
  <c r="H218" i="1"/>
  <c r="H217" i="1" s="1"/>
  <c r="H216" i="1" s="1"/>
  <c r="F218" i="1"/>
  <c r="F217" i="1" s="1"/>
  <c r="F216" i="1" s="1"/>
  <c r="G214" i="1"/>
  <c r="G213" i="1" s="1"/>
  <c r="G212" i="1" s="1"/>
  <c r="H214" i="1"/>
  <c r="H213" i="1" s="1"/>
  <c r="H212" i="1" s="1"/>
  <c r="H210" i="1" s="1"/>
  <c r="H209" i="1" s="1"/>
  <c r="F214" i="1"/>
  <c r="F213" i="1" s="1"/>
  <c r="F212" i="1" s="1"/>
  <c r="F199" i="1"/>
  <c r="F198" i="1" s="1"/>
  <c r="F197" i="1" s="1"/>
  <c r="G207" i="1"/>
  <c r="G206" i="1" s="1"/>
  <c r="G205" i="1" s="1"/>
  <c r="H207" i="1"/>
  <c r="H206" i="1" s="1"/>
  <c r="H205" i="1" s="1"/>
  <c r="F207" i="1"/>
  <c r="F206" i="1" s="1"/>
  <c r="F205" i="1" s="1"/>
  <c r="G203" i="1"/>
  <c r="G202" i="1" s="1"/>
  <c r="G201" i="1" s="1"/>
  <c r="H203" i="1"/>
  <c r="H202" i="1" s="1"/>
  <c r="H201" i="1" s="1"/>
  <c r="F202" i="1"/>
  <c r="F201" i="1" s="1"/>
  <c r="F203" i="1"/>
  <c r="G199" i="1"/>
  <c r="G198" i="1" s="1"/>
  <c r="G197" i="1" s="1"/>
  <c r="H199" i="1"/>
  <c r="H198" i="1" s="1"/>
  <c r="H197" i="1" s="1"/>
  <c r="G192" i="1"/>
  <c r="G191" i="1" s="1"/>
  <c r="G193" i="1"/>
  <c r="H193" i="1"/>
  <c r="H192" i="1" s="1"/>
  <c r="H191" i="1" s="1"/>
  <c r="F193" i="1"/>
  <c r="F192" i="1" s="1"/>
  <c r="F191" i="1" s="1"/>
  <c r="G188" i="1"/>
  <c r="G187" i="1" s="1"/>
  <c r="G186" i="1" s="1"/>
  <c r="H188" i="1"/>
  <c r="H187" i="1" s="1"/>
  <c r="H186" i="1" s="1"/>
  <c r="F188" i="1"/>
  <c r="F187" i="1" s="1"/>
  <c r="F186" i="1" s="1"/>
  <c r="G180" i="1"/>
  <c r="G179" i="1" s="1"/>
  <c r="G178" i="1" s="1"/>
  <c r="H180" i="1"/>
  <c r="H179" i="1" s="1"/>
  <c r="H178" i="1" s="1"/>
  <c r="F180" i="1"/>
  <c r="F179" i="1" s="1"/>
  <c r="F178" i="1" s="1"/>
  <c r="G174" i="1"/>
  <c r="G173" i="1" s="1"/>
  <c r="G172" i="1" s="1"/>
  <c r="H174" i="1"/>
  <c r="H173" i="1" s="1"/>
  <c r="H172" i="1" s="1"/>
  <c r="F174" i="1"/>
  <c r="F173" i="1" s="1"/>
  <c r="F172" i="1" s="1"/>
  <c r="G169" i="1"/>
  <c r="G168" i="1" s="1"/>
  <c r="G167" i="1" s="1"/>
  <c r="H169" i="1"/>
  <c r="H168" i="1" s="1"/>
  <c r="H167" i="1" s="1"/>
  <c r="F169" i="1"/>
  <c r="F168" i="1" s="1"/>
  <c r="F167" i="1" s="1"/>
  <c r="G162" i="1"/>
  <c r="G161" i="1" s="1"/>
  <c r="G160" i="1" s="1"/>
  <c r="G159" i="1" s="1"/>
  <c r="H162" i="1"/>
  <c r="H161" i="1" s="1"/>
  <c r="H160" i="1" s="1"/>
  <c r="H159" i="1" s="1"/>
  <c r="F162" i="1"/>
  <c r="F161" i="1" s="1"/>
  <c r="F160" i="1" s="1"/>
  <c r="F159" i="1" s="1"/>
  <c r="G157" i="1"/>
  <c r="G156" i="1" s="1"/>
  <c r="G155" i="1" s="1"/>
  <c r="H157" i="1"/>
  <c r="H156" i="1" s="1"/>
  <c r="H155" i="1" s="1"/>
  <c r="F157" i="1"/>
  <c r="F156" i="1" s="1"/>
  <c r="F155" i="1" s="1"/>
  <c r="G153" i="1"/>
  <c r="G152" i="1" s="1"/>
  <c r="G151" i="1" s="1"/>
  <c r="G150" i="1" s="1"/>
  <c r="G149" i="1" s="1"/>
  <c r="H153" i="1"/>
  <c r="H152" i="1" s="1"/>
  <c r="H151" i="1" s="1"/>
  <c r="H150" i="1" s="1"/>
  <c r="H149" i="1" s="1"/>
  <c r="F153" i="1"/>
  <c r="F152" i="1" s="1"/>
  <c r="F151" i="1" s="1"/>
  <c r="F150" i="1" s="1"/>
  <c r="F149" i="1" s="1"/>
  <c r="G140" i="1"/>
  <c r="G139" i="1" s="1"/>
  <c r="G138" i="1" s="1"/>
  <c r="H140" i="1"/>
  <c r="H139" i="1" s="1"/>
  <c r="H138" i="1" s="1"/>
  <c r="F140" i="1"/>
  <c r="F139" i="1" s="1"/>
  <c r="F138" i="1" s="1"/>
  <c r="G147" i="1"/>
  <c r="G146" i="1" s="1"/>
  <c r="H147" i="1"/>
  <c r="H146" i="1" s="1"/>
  <c r="F147" i="1"/>
  <c r="F146" i="1" s="1"/>
  <c r="G144" i="1"/>
  <c r="G143" i="1" s="1"/>
  <c r="H144" i="1"/>
  <c r="H143" i="1" s="1"/>
  <c r="F144" i="1"/>
  <c r="F143" i="1" s="1"/>
  <c r="G136" i="1"/>
  <c r="G135" i="1" s="1"/>
  <c r="G134" i="1" s="1"/>
  <c r="H136" i="1"/>
  <c r="H135" i="1" s="1"/>
  <c r="H134" i="1" s="1"/>
  <c r="F136" i="1"/>
  <c r="F135" i="1" s="1"/>
  <c r="F134" i="1" s="1"/>
  <c r="G132" i="1"/>
  <c r="G131" i="1" s="1"/>
  <c r="G130" i="1" s="1"/>
  <c r="H132" i="1"/>
  <c r="H131" i="1" s="1"/>
  <c r="H130" i="1" s="1"/>
  <c r="F132" i="1"/>
  <c r="F131" i="1" s="1"/>
  <c r="F130" i="1" s="1"/>
  <c r="G128" i="1"/>
  <c r="G127" i="1" s="1"/>
  <c r="G126" i="1" s="1"/>
  <c r="H128" i="1"/>
  <c r="H127" i="1" s="1"/>
  <c r="H126" i="1" s="1"/>
  <c r="F128" i="1"/>
  <c r="F127" i="1" s="1"/>
  <c r="F126" i="1" s="1"/>
  <c r="G119" i="1"/>
  <c r="G118" i="1" s="1"/>
  <c r="G117" i="1" s="1"/>
  <c r="H119" i="1"/>
  <c r="H118" i="1" s="1"/>
  <c r="H117" i="1" s="1"/>
  <c r="F119" i="1"/>
  <c r="F118" i="1" s="1"/>
  <c r="F117" i="1" s="1"/>
  <c r="G115" i="1"/>
  <c r="G114" i="1" s="1"/>
  <c r="G113" i="1" s="1"/>
  <c r="H115" i="1"/>
  <c r="H114" i="1" s="1"/>
  <c r="H113" i="1" s="1"/>
  <c r="F115" i="1"/>
  <c r="F114" i="1" s="1"/>
  <c r="F113" i="1" s="1"/>
  <c r="G111" i="1"/>
  <c r="G110" i="1" s="1"/>
  <c r="G109" i="1" s="1"/>
  <c r="H111" i="1"/>
  <c r="H110" i="1" s="1"/>
  <c r="H109" i="1" s="1"/>
  <c r="F111" i="1"/>
  <c r="F110" i="1" s="1"/>
  <c r="F109" i="1" s="1"/>
  <c r="G107" i="1"/>
  <c r="G106" i="1" s="1"/>
  <c r="G105" i="1" s="1"/>
  <c r="H107" i="1"/>
  <c r="H106" i="1" s="1"/>
  <c r="H105" i="1" s="1"/>
  <c r="F107" i="1"/>
  <c r="F106" i="1" s="1"/>
  <c r="F105" i="1" s="1"/>
  <c r="G101" i="1"/>
  <c r="G100" i="1" s="1"/>
  <c r="G99" i="1" s="1"/>
  <c r="H101" i="1"/>
  <c r="H100" i="1" s="1"/>
  <c r="H99" i="1" s="1"/>
  <c r="F101" i="1"/>
  <c r="F100" i="1" s="1"/>
  <c r="F99" i="1" s="1"/>
  <c r="G97" i="1"/>
  <c r="G96" i="1" s="1"/>
  <c r="G95" i="1" s="1"/>
  <c r="H97" i="1"/>
  <c r="H96" i="1" s="1"/>
  <c r="H95" i="1" s="1"/>
  <c r="F97" i="1"/>
  <c r="F96" i="1" s="1"/>
  <c r="F95" i="1" s="1"/>
  <c r="G93" i="1"/>
  <c r="G92" i="1" s="1"/>
  <c r="G91" i="1" s="1"/>
  <c r="H93" i="1"/>
  <c r="H92" i="1" s="1"/>
  <c r="H91" i="1" s="1"/>
  <c r="F93" i="1"/>
  <c r="F92" i="1" s="1"/>
  <c r="F91" i="1" s="1"/>
  <c r="G88" i="1"/>
  <c r="G87" i="1" s="1"/>
  <c r="G86" i="1" s="1"/>
  <c r="G85" i="1" s="1"/>
  <c r="H88" i="1"/>
  <c r="H87" i="1" s="1"/>
  <c r="H86" i="1" s="1"/>
  <c r="H85" i="1" s="1"/>
  <c r="F88" i="1"/>
  <c r="F87" i="1" s="1"/>
  <c r="F86" i="1" s="1"/>
  <c r="F85" i="1" s="1"/>
  <c r="G82" i="1"/>
  <c r="G81" i="1" s="1"/>
  <c r="G80" i="1" s="1"/>
  <c r="H82" i="1"/>
  <c r="H81" i="1" s="1"/>
  <c r="H80" i="1" s="1"/>
  <c r="F82" i="1"/>
  <c r="F81" i="1" s="1"/>
  <c r="F80" i="1" s="1"/>
  <c r="G78" i="1"/>
  <c r="G77" i="1" s="1"/>
  <c r="G76" i="1" s="1"/>
  <c r="H78" i="1"/>
  <c r="H77" i="1" s="1"/>
  <c r="H76" i="1" s="1"/>
  <c r="F78" i="1"/>
  <c r="F77" i="1" s="1"/>
  <c r="F76" i="1" s="1"/>
  <c r="G74" i="1"/>
  <c r="G73" i="1" s="1"/>
  <c r="G72" i="1" s="1"/>
  <c r="H74" i="1"/>
  <c r="H73" i="1" s="1"/>
  <c r="H72" i="1" s="1"/>
  <c r="F74" i="1"/>
  <c r="F73" i="1" s="1"/>
  <c r="F72" i="1" s="1"/>
  <c r="G70" i="1"/>
  <c r="G69" i="1" s="1"/>
  <c r="G68" i="1" s="1"/>
  <c r="H70" i="1"/>
  <c r="H69" i="1" s="1"/>
  <c r="H68" i="1" s="1"/>
  <c r="F70" i="1"/>
  <c r="F69" i="1" s="1"/>
  <c r="F68" i="1" s="1"/>
  <c r="G66" i="1"/>
  <c r="G65" i="1" s="1"/>
  <c r="G64" i="1" s="1"/>
  <c r="H66" i="1"/>
  <c r="H65" i="1" s="1"/>
  <c r="H64" i="1" s="1"/>
  <c r="F66" i="1"/>
  <c r="F65" i="1" s="1"/>
  <c r="F64" i="1" s="1"/>
  <c r="G62" i="1"/>
  <c r="G61" i="1" s="1"/>
  <c r="G60" i="1" s="1"/>
  <c r="H62" i="1"/>
  <c r="H61" i="1" s="1"/>
  <c r="H60" i="1" s="1"/>
  <c r="F62" i="1"/>
  <c r="F61" i="1" s="1"/>
  <c r="F60" i="1" s="1"/>
  <c r="G55" i="1"/>
  <c r="G54" i="1" s="1"/>
  <c r="G53" i="1" s="1"/>
  <c r="G52" i="1" s="1"/>
  <c r="G51" i="1" s="1"/>
  <c r="H55" i="1"/>
  <c r="H54" i="1" s="1"/>
  <c r="H53" i="1" s="1"/>
  <c r="H52" i="1" s="1"/>
  <c r="H51" i="1" s="1"/>
  <c r="F55" i="1"/>
  <c r="F54" i="1" s="1"/>
  <c r="F53" i="1" s="1"/>
  <c r="F52" i="1" s="1"/>
  <c r="F51" i="1" s="1"/>
  <c r="G49" i="1"/>
  <c r="G48" i="1" s="1"/>
  <c r="G47" i="1" s="1"/>
  <c r="G46" i="1" s="1"/>
  <c r="H49" i="1"/>
  <c r="H48" i="1" s="1"/>
  <c r="H47" i="1" s="1"/>
  <c r="H46" i="1" s="1"/>
  <c r="F49" i="1"/>
  <c r="F48" i="1" s="1"/>
  <c r="F47" i="1" s="1"/>
  <c r="F46" i="1" s="1"/>
  <c r="G44" i="1"/>
  <c r="G43" i="1" s="1"/>
  <c r="G42" i="1" s="1"/>
  <c r="G41" i="1" s="1"/>
  <c r="G40" i="1" s="1"/>
  <c r="H44" i="1"/>
  <c r="H43" i="1" s="1"/>
  <c r="H42" i="1" s="1"/>
  <c r="H41" i="1" s="1"/>
  <c r="H40" i="1" s="1"/>
  <c r="F44" i="1"/>
  <c r="F43" i="1" s="1"/>
  <c r="F42" i="1" s="1"/>
  <c r="F41" i="1" s="1"/>
  <c r="F40" i="1" s="1"/>
  <c r="G38" i="1"/>
  <c r="G37" i="1" s="1"/>
  <c r="G36" i="1" s="1"/>
  <c r="G35" i="1" s="1"/>
  <c r="G34" i="1" s="1"/>
  <c r="H38" i="1"/>
  <c r="H37" i="1" s="1"/>
  <c r="H36" i="1" s="1"/>
  <c r="H35" i="1" s="1"/>
  <c r="H34" i="1" s="1"/>
  <c r="F38" i="1"/>
  <c r="F37" i="1" s="1"/>
  <c r="F36" i="1" s="1"/>
  <c r="F35" i="1" s="1"/>
  <c r="F34" i="1" s="1"/>
  <c r="G32" i="1"/>
  <c r="G31" i="1" s="1"/>
  <c r="G30" i="1" s="1"/>
  <c r="G29" i="1" s="1"/>
  <c r="G28" i="1" s="1"/>
  <c r="H32" i="1"/>
  <c r="H31" i="1" s="1"/>
  <c r="H30" i="1" s="1"/>
  <c r="H29" i="1" s="1"/>
  <c r="H28" i="1" s="1"/>
  <c r="F32" i="1"/>
  <c r="F31" i="1" s="1"/>
  <c r="F30" i="1" s="1"/>
  <c r="F29" i="1" s="1"/>
  <c r="F28" i="1" s="1"/>
  <c r="H19" i="1"/>
  <c r="H18" i="1" s="1"/>
  <c r="H17" i="1" s="1"/>
  <c r="H16" i="1" s="1"/>
  <c r="H15" i="1" s="1"/>
  <c r="G19" i="1"/>
  <c r="G18" i="1" s="1"/>
  <c r="G17" i="1" s="1"/>
  <c r="G16" i="1" s="1"/>
  <c r="G15" i="1" s="1"/>
  <c r="F19" i="1"/>
  <c r="F18" i="1" s="1"/>
  <c r="F17" i="1" s="1"/>
  <c r="F16" i="1" s="1"/>
  <c r="F15" i="1" s="1"/>
  <c r="G11" i="1"/>
  <c r="G10" i="1" s="1"/>
  <c r="G9" i="1" s="1"/>
  <c r="G8" i="1" s="1"/>
  <c r="G7" i="1" s="1"/>
  <c r="G6" i="1" s="1"/>
  <c r="H11" i="1"/>
  <c r="H10" i="1" s="1"/>
  <c r="H9" i="1" s="1"/>
  <c r="H8" i="1" s="1"/>
  <c r="H7" i="1" s="1"/>
  <c r="H6" i="1" s="1"/>
  <c r="F11" i="1"/>
  <c r="F10" i="1" s="1"/>
  <c r="F9" i="1" s="1"/>
  <c r="F8" i="1" s="1"/>
  <c r="F7" i="1" s="1"/>
  <c r="F6" i="1" s="1"/>
  <c r="H170" i="3" l="1"/>
  <c r="H169" i="3" s="1"/>
  <c r="H168" i="3" s="1"/>
  <c r="G177" i="3"/>
  <c r="F177" i="3"/>
  <c r="G161" i="3"/>
  <c r="H196" i="1"/>
  <c r="H195" i="1" s="1"/>
  <c r="G240" i="1"/>
  <c r="F226" i="1"/>
  <c r="F225" i="1" s="1"/>
  <c r="F11" i="3"/>
  <c r="F10" i="3" s="1"/>
  <c r="F9" i="3" s="1"/>
  <c r="F161" i="3"/>
  <c r="G76" i="3"/>
  <c r="G75" i="3" s="1"/>
  <c r="G74" i="3" s="1"/>
  <c r="G73" i="3" s="1"/>
  <c r="H120" i="3"/>
  <c r="H119" i="3" s="1"/>
  <c r="H118" i="3" s="1"/>
  <c r="H117" i="3" s="1"/>
  <c r="H116" i="3" s="1"/>
  <c r="G132" i="3"/>
  <c r="H154" i="3"/>
  <c r="H153" i="3" s="1"/>
  <c r="H152" i="3" s="1"/>
  <c r="H151" i="3" s="1"/>
  <c r="G182" i="3"/>
  <c r="G176" i="3" s="1"/>
  <c r="G175" i="3" s="1"/>
  <c r="H161" i="3"/>
  <c r="H155" i="2"/>
  <c r="H154" i="2" s="1"/>
  <c r="H153" i="2" s="1"/>
  <c r="H152" i="2" s="1"/>
  <c r="I162" i="2"/>
  <c r="G188" i="2"/>
  <c r="G29" i="3"/>
  <c r="F120" i="3"/>
  <c r="F119" i="3" s="1"/>
  <c r="F118" i="3" s="1"/>
  <c r="F117" i="3" s="1"/>
  <c r="F116" i="3" s="1"/>
  <c r="F154" i="3"/>
  <c r="F153" i="3" s="1"/>
  <c r="F152" i="3" s="1"/>
  <c r="F151" i="3" s="1"/>
  <c r="H182" i="3"/>
  <c r="F132" i="3"/>
  <c r="F125" i="3" s="1"/>
  <c r="F124" i="3" s="1"/>
  <c r="G154" i="3"/>
  <c r="G153" i="3" s="1"/>
  <c r="G152" i="3" s="1"/>
  <c r="G151" i="3" s="1"/>
  <c r="F182" i="3"/>
  <c r="F176" i="3" s="1"/>
  <c r="F175" i="3" s="1"/>
  <c r="G103" i="3"/>
  <c r="G102" i="3" s="1"/>
  <c r="H158" i="3"/>
  <c r="H157" i="3" s="1"/>
  <c r="H11" i="3"/>
  <c r="H10" i="3" s="1"/>
  <c r="H9" i="3" s="1"/>
  <c r="G125" i="3"/>
  <c r="G124" i="3" s="1"/>
  <c r="F158" i="3"/>
  <c r="F157" i="3" s="1"/>
  <c r="H177" i="3"/>
  <c r="F187" i="3"/>
  <c r="F15" i="3"/>
  <c r="F14" i="3" s="1"/>
  <c r="G21" i="3"/>
  <c r="G20" i="3" s="1"/>
  <c r="G19" i="3" s="1"/>
  <c r="G18" i="3" s="1"/>
  <c r="H21" i="3"/>
  <c r="H20" i="3" s="1"/>
  <c r="H19" i="3" s="1"/>
  <c r="H18" i="3" s="1"/>
  <c r="H41" i="3"/>
  <c r="H63" i="3"/>
  <c r="H62" i="3" s="1"/>
  <c r="F76" i="3"/>
  <c r="F75" i="3" s="1"/>
  <c r="F74" i="3" s="1"/>
  <c r="F73" i="3" s="1"/>
  <c r="F105" i="3"/>
  <c r="F104" i="3" s="1"/>
  <c r="F103" i="3" s="1"/>
  <c r="F102" i="3" s="1"/>
  <c r="H132" i="3"/>
  <c r="H125" i="3" s="1"/>
  <c r="H124" i="3" s="1"/>
  <c r="H123" i="3" s="1"/>
  <c r="G158" i="3"/>
  <c r="G157" i="3" s="1"/>
  <c r="G169" i="3"/>
  <c r="G168" i="3" s="1"/>
  <c r="G187" i="3"/>
  <c r="H187" i="3"/>
  <c r="H15" i="3"/>
  <c r="H14" i="3" s="1"/>
  <c r="H8" i="3" s="1"/>
  <c r="F21" i="3"/>
  <c r="F20" i="3" s="1"/>
  <c r="F19" i="3" s="1"/>
  <c r="F18" i="3" s="1"/>
  <c r="F29" i="3"/>
  <c r="H105" i="3"/>
  <c r="H104" i="3" s="1"/>
  <c r="H103" i="3" s="1"/>
  <c r="H102" i="3" s="1"/>
  <c r="G120" i="3"/>
  <c r="G119" i="3" s="1"/>
  <c r="G118" i="3" s="1"/>
  <c r="G117" i="3" s="1"/>
  <c r="G116" i="3" s="1"/>
  <c r="F170" i="3"/>
  <c r="F169" i="3" s="1"/>
  <c r="F168" i="3" s="1"/>
  <c r="F167" i="3" s="1"/>
  <c r="F166" i="3" s="1"/>
  <c r="H29" i="3"/>
  <c r="G41" i="3"/>
  <c r="G8" i="3" s="1"/>
  <c r="G63" i="3"/>
  <c r="G62" i="3" s="1"/>
  <c r="H76" i="3"/>
  <c r="H75" i="3" s="1"/>
  <c r="H74" i="3" s="1"/>
  <c r="H73" i="3" s="1"/>
  <c r="F85" i="3"/>
  <c r="F84" i="3" s="1"/>
  <c r="F83" i="3" s="1"/>
  <c r="F72" i="3" s="1"/>
  <c r="F41" i="3"/>
  <c r="F63" i="3"/>
  <c r="F62" i="3" s="1"/>
  <c r="H85" i="3"/>
  <c r="H84" i="3" s="1"/>
  <c r="H83" i="3" s="1"/>
  <c r="G85" i="3"/>
  <c r="G84" i="3" s="1"/>
  <c r="G83" i="3" s="1"/>
  <c r="G72" i="3" s="1"/>
  <c r="H121" i="2"/>
  <c r="H120" i="2" s="1"/>
  <c r="H119" i="2" s="1"/>
  <c r="H118" i="2" s="1"/>
  <c r="H117" i="2" s="1"/>
  <c r="I188" i="2"/>
  <c r="I171" i="2"/>
  <c r="I170" i="2" s="1"/>
  <c r="I169" i="2" s="1"/>
  <c r="G171" i="2"/>
  <c r="G170" i="2" s="1"/>
  <c r="G169" i="2" s="1"/>
  <c r="H183" i="2"/>
  <c r="H171" i="2"/>
  <c r="H170" i="2" s="1"/>
  <c r="H169" i="2" s="1"/>
  <c r="G183" i="2"/>
  <c r="G177" i="2" s="1"/>
  <c r="G176" i="2" s="1"/>
  <c r="G168" i="2" s="1"/>
  <c r="G167" i="2" s="1"/>
  <c r="G178" i="2"/>
  <c r="H162" i="2"/>
  <c r="H159" i="2" s="1"/>
  <c r="H158" i="2" s="1"/>
  <c r="H188" i="2"/>
  <c r="H178" i="2"/>
  <c r="H106" i="2"/>
  <c r="H105" i="2" s="1"/>
  <c r="H104" i="2" s="1"/>
  <c r="H103" i="2" s="1"/>
  <c r="I178" i="2"/>
  <c r="I177" i="2" s="1"/>
  <c r="I176" i="2" s="1"/>
  <c r="I106" i="2"/>
  <c r="I105" i="2" s="1"/>
  <c r="I104" i="2" s="1"/>
  <c r="I103" i="2" s="1"/>
  <c r="H133" i="2"/>
  <c r="H126" i="2" s="1"/>
  <c r="H125" i="2" s="1"/>
  <c r="I121" i="2"/>
  <c r="I120" i="2" s="1"/>
  <c r="I119" i="2" s="1"/>
  <c r="I118" i="2" s="1"/>
  <c r="I117" i="2" s="1"/>
  <c r="I133" i="2"/>
  <c r="I126" i="2" s="1"/>
  <c r="I125" i="2" s="1"/>
  <c r="I155" i="2"/>
  <c r="I154" i="2" s="1"/>
  <c r="I153" i="2" s="1"/>
  <c r="I152" i="2" s="1"/>
  <c r="I159" i="2"/>
  <c r="I158" i="2" s="1"/>
  <c r="G106" i="2"/>
  <c r="G105" i="2" s="1"/>
  <c r="G104" i="2" s="1"/>
  <c r="G103" i="2" s="1"/>
  <c r="G121" i="2"/>
  <c r="G120" i="2" s="1"/>
  <c r="G119" i="2" s="1"/>
  <c r="G118" i="2" s="1"/>
  <c r="G117" i="2" s="1"/>
  <c r="G133" i="2"/>
  <c r="G126" i="2" s="1"/>
  <c r="G125" i="2" s="1"/>
  <c r="H64" i="2"/>
  <c r="H63" i="2" s="1"/>
  <c r="G12" i="2"/>
  <c r="G11" i="2" s="1"/>
  <c r="G10" i="2" s="1"/>
  <c r="H12" i="2"/>
  <c r="H11" i="2" s="1"/>
  <c r="H10" i="2" s="1"/>
  <c r="G155" i="2"/>
  <c r="G154" i="2" s="1"/>
  <c r="G153" i="2" s="1"/>
  <c r="G152" i="2" s="1"/>
  <c r="G16" i="2"/>
  <c r="G15" i="2" s="1"/>
  <c r="G86" i="2"/>
  <c r="G85" i="2" s="1"/>
  <c r="G84" i="2" s="1"/>
  <c r="G77" i="2"/>
  <c r="G76" i="2" s="1"/>
  <c r="G75" i="2" s="1"/>
  <c r="G74" i="2" s="1"/>
  <c r="I86" i="2"/>
  <c r="I85" i="2" s="1"/>
  <c r="I84" i="2" s="1"/>
  <c r="G162" i="2"/>
  <c r="G159" i="2" s="1"/>
  <c r="G158" i="2" s="1"/>
  <c r="G42" i="2"/>
  <c r="G64" i="2"/>
  <c r="G63" i="2" s="1"/>
  <c r="G22" i="2"/>
  <c r="G21" i="2" s="1"/>
  <c r="G20" i="2" s="1"/>
  <c r="G19" i="2" s="1"/>
  <c r="I12" i="2"/>
  <c r="I11" i="2" s="1"/>
  <c r="I10" i="2" s="1"/>
  <c r="I16" i="2"/>
  <c r="I15" i="2" s="1"/>
  <c r="H77" i="2"/>
  <c r="H76" i="2" s="1"/>
  <c r="H75" i="2" s="1"/>
  <c r="H74" i="2" s="1"/>
  <c r="I77" i="2"/>
  <c r="I76" i="2" s="1"/>
  <c r="I75" i="2" s="1"/>
  <c r="I74" i="2" s="1"/>
  <c r="H86" i="2"/>
  <c r="H85" i="2" s="1"/>
  <c r="H84" i="2" s="1"/>
  <c r="I64" i="2"/>
  <c r="I63" i="2" s="1"/>
  <c r="H42" i="2"/>
  <c r="I42" i="2"/>
  <c r="G30" i="2"/>
  <c r="H16" i="2"/>
  <c r="H15" i="2" s="1"/>
  <c r="I22" i="2"/>
  <c r="I21" i="2" s="1"/>
  <c r="I20" i="2" s="1"/>
  <c r="I19" i="2" s="1"/>
  <c r="H22" i="2"/>
  <c r="H21" i="2" s="1"/>
  <c r="H20" i="2" s="1"/>
  <c r="H19" i="2" s="1"/>
  <c r="I30" i="2"/>
  <c r="H30" i="2"/>
  <c r="H166" i="1"/>
  <c r="H165" i="1" s="1"/>
  <c r="H226" i="1"/>
  <c r="H225" i="1" s="1"/>
  <c r="F257" i="1"/>
  <c r="F240" i="1" s="1"/>
  <c r="H257" i="1"/>
  <c r="H240" i="1" s="1"/>
  <c r="G210" i="1"/>
  <c r="G209" i="1" s="1"/>
  <c r="G226" i="1"/>
  <c r="G225" i="1" s="1"/>
  <c r="G177" i="1"/>
  <c r="G176" i="1" s="1"/>
  <c r="F210" i="1"/>
  <c r="F209" i="1" s="1"/>
  <c r="G166" i="1"/>
  <c r="G165" i="1" s="1"/>
  <c r="H177" i="1"/>
  <c r="H176" i="1" s="1"/>
  <c r="H164" i="1" s="1"/>
  <c r="F166" i="1"/>
  <c r="F165" i="1" s="1"/>
  <c r="G196" i="1"/>
  <c r="G195" i="1" s="1"/>
  <c r="F177" i="1"/>
  <c r="F176" i="1" s="1"/>
  <c r="F196" i="1"/>
  <c r="F195" i="1" s="1"/>
  <c r="H142" i="1"/>
  <c r="H104" i="1" s="1"/>
  <c r="H103" i="1" s="1"/>
  <c r="F142" i="1"/>
  <c r="F104" i="1" s="1"/>
  <c r="F103" i="1" s="1"/>
  <c r="G142" i="1"/>
  <c r="G104" i="1" s="1"/>
  <c r="G103" i="1" s="1"/>
  <c r="F84" i="1"/>
  <c r="H84" i="1"/>
  <c r="G84" i="1"/>
  <c r="G14" i="1"/>
  <c r="F59" i="1"/>
  <c r="F58" i="1" s="1"/>
  <c r="F14" i="1"/>
  <c r="H59" i="1"/>
  <c r="H58" i="1" s="1"/>
  <c r="H14" i="1"/>
  <c r="G59" i="1"/>
  <c r="G58" i="1" s="1"/>
  <c r="H177" i="2" l="1"/>
  <c r="H176" i="2" s="1"/>
  <c r="H176" i="3"/>
  <c r="H175" i="3" s="1"/>
  <c r="H167" i="3" s="1"/>
  <c r="H166" i="3" s="1"/>
  <c r="H101" i="3"/>
  <c r="F123" i="3"/>
  <c r="F101" i="3" s="1"/>
  <c r="G167" i="3"/>
  <c r="G166" i="3" s="1"/>
  <c r="G164" i="1"/>
  <c r="F8" i="3"/>
  <c r="G123" i="3"/>
  <c r="G101" i="3" s="1"/>
  <c r="H72" i="3"/>
  <c r="H200" i="3" s="1"/>
  <c r="I168" i="2"/>
  <c r="I167" i="2" s="1"/>
  <c r="H168" i="2"/>
  <c r="H167" i="2" s="1"/>
  <c r="H124" i="2"/>
  <c r="H102" i="2" s="1"/>
  <c r="I124" i="2"/>
  <c r="I102" i="2" s="1"/>
  <c r="G124" i="2"/>
  <c r="G102" i="2" s="1"/>
  <c r="G73" i="2"/>
  <c r="G9" i="2"/>
  <c r="H9" i="2"/>
  <c r="I73" i="2"/>
  <c r="I9" i="2"/>
  <c r="H73" i="2"/>
  <c r="H57" i="1"/>
  <c r="H282" i="1" s="1"/>
  <c r="F164" i="1"/>
  <c r="G57" i="1"/>
  <c r="F57" i="1"/>
  <c r="F282" i="1" s="1"/>
  <c r="G282" i="1" l="1"/>
  <c r="G200" i="3"/>
  <c r="F200" i="3"/>
  <c r="G201" i="2"/>
  <c r="G8" i="2" s="1"/>
  <c r="H201" i="2"/>
  <c r="H8" i="2" s="1"/>
  <c r="I201" i="2"/>
  <c r="I8" i="2" s="1"/>
</calcChain>
</file>

<file path=xl/sharedStrings.xml><?xml version="1.0" encoding="utf-8"?>
<sst xmlns="http://schemas.openxmlformats.org/spreadsheetml/2006/main" count="2205" uniqueCount="410">
  <si>
    <t>Наименование</t>
  </si>
  <si>
    <t>ЦСР</t>
  </si>
  <si>
    <t>РЗ</t>
  </si>
  <si>
    <t>ПР</t>
  </si>
  <si>
    <t>ВР</t>
  </si>
  <si>
    <t>2023 г.</t>
  </si>
  <si>
    <t>2024 г.</t>
  </si>
  <si>
    <t>2025 г.</t>
  </si>
  <si>
    <t>Программа «Комплексное развитие социальной инфраструктуры в Городовиковском городском муниципальном образовании РК на 2020-2025гг.»</t>
  </si>
  <si>
    <t>46000 0 0000</t>
  </si>
  <si>
    <t>Освещение населенных пунктов городского поселения</t>
  </si>
  <si>
    <t>46100 0 0000</t>
  </si>
  <si>
    <t>Создание условий для комфортного проживания населения на территории поселения</t>
  </si>
  <si>
    <t>46101 0 0000</t>
  </si>
  <si>
    <t>Уличное освещение территории ГМО</t>
  </si>
  <si>
    <t>46101 1 7610</t>
  </si>
  <si>
    <t>Жилищно-коммунальное хозяйство</t>
  </si>
  <si>
    <t>Благоустройство</t>
  </si>
  <si>
    <t>Прочая закупка товаров, работ и услуг для обеспечения государственных (муниципальных) нужд</t>
  </si>
  <si>
    <t>Закупка энергетических ресурсов</t>
  </si>
  <si>
    <t>Муниципальная программа Городовиковского ГМО «Повышение эффективности муниципального управления в Городовиковском городском муниципальном образовании РК на 2020-2025гг.»</t>
  </si>
  <si>
    <t>47000 0 0000</t>
  </si>
  <si>
    <t>Подпрограмма «Организация муниципального управления» муниципальной программы «Повышение эффективности муниципального управления в Городовиковском городском муниципальном образовании РК на 2020-2025гг.»</t>
  </si>
  <si>
    <t>47100 0 0000</t>
  </si>
  <si>
    <t>Содержание Центрального аппарата Администрации</t>
  </si>
  <si>
    <t>47101 0 0000</t>
  </si>
  <si>
    <t>Расходы на выплаты по оплате труда работников и на обеспечение функций муниципальных органов</t>
  </si>
  <si>
    <t>47101 0 0120</t>
  </si>
  <si>
    <t>Общегосударственные вопросы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</si>
  <si>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</si>
  <si>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Фонд оплаты труда государственных (муниципальных) органов</t>
  </si>
  <si>
    <t>Иные выплаты 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</si>
  <si>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(муниципальных)органов</t>
  </si>
  <si>
    <t>Закупка товаров, работ, услуг в сфере информационно-коммуникационных технологий</t>
  </si>
  <si>
    <t>Исполнение судебных актов РФ и мировых соглашений по возмещению вреда</t>
  </si>
  <si>
    <t>Уплата прочих налогов, сборов и иных платежей</t>
  </si>
  <si>
    <t>Уплата иных платежей</t>
  </si>
  <si>
    <t xml:space="preserve">Подпрограмма  «Профилактика правонарушений» муниципальной программы «Повышение эффективности муниципального управления в Городовиковском городском муниципальном образовании РК на 2020-2025гг.» </t>
  </si>
  <si>
    <t>47200 0 0000</t>
  </si>
  <si>
    <t>Мероприятия направленные на снижение преступности и наркомании среди молодежи</t>
  </si>
  <si>
    <t>47201 0 0000</t>
  </si>
  <si>
    <t>Противодействие злоупотреблению наркотическими средствами</t>
  </si>
  <si>
    <t>47201 2 9510</t>
  </si>
  <si>
    <t>Другие общегосударственные вопросы</t>
  </si>
  <si>
    <t>Подпрограмма  «Противодействие экстремизму и профилактика терроризма» муниципальной программы «Повышение эффективности муниципального управления в Городовиковском городском муниципальном образовании РК на 2020-2025гг.»</t>
  </si>
  <si>
    <t>47300 0 0000</t>
  </si>
  <si>
    <t>Мероприятия, направленные против экстремизма и терроризма</t>
  </si>
  <si>
    <t>47301 0 0000</t>
  </si>
  <si>
    <t>Мероприятия по профилактике терроризма и экстремизма</t>
  </si>
  <si>
    <t>47301 2 9520</t>
  </si>
  <si>
    <t>Подпрограмма «Гражданская оборона и минимизация последствий ЧС» муниципальной программы «Повышение эффективности муниципального управления в Городовиковском городском муниципальном образовании РК на 2020-2025гг.»</t>
  </si>
  <si>
    <t>47400 0 0000</t>
  </si>
  <si>
    <t>Предупреждение ГО и ЧС</t>
  </si>
  <si>
    <t>47401 0 0000</t>
  </si>
  <si>
    <t>Предупреждение и ликвидация последствий чрезвычайных ситуаций и стихийных бедствий природного и техногенного характера на территории городского поселения</t>
  </si>
  <si>
    <t>47401 2 9530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</si>
  <si>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</si>
  <si>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</si>
  <si>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Передаваемые полномочия по организации формирования, исполнения и контроля за исполнением бюджета</t>
  </si>
  <si>
    <t>47500 0 0000</t>
  </si>
  <si>
    <t>Мероприятия по организации формирования, исполнения и контроля за исполнением бюджета</t>
  </si>
  <si>
    <t>47501 0 0000</t>
  </si>
  <si>
    <t>Обеспечение деятельности финансовых, налоговых и таможенных органов и органов финансового (финансово-бюджетного) надзора.</t>
  </si>
  <si>
    <t>Иные межбюджетные трансферты</t>
  </si>
  <si>
    <t xml:space="preserve">Подпрограмма «Улучшение условий и охрана труда в ГГМО РК» муниципальной программы «Повышение эффективности муниципального управления в Городовиковском городском муниципальном образовании РК на 2020-2025гг.» </t>
  </si>
  <si>
    <t>47600 0 0000</t>
  </si>
  <si>
    <t>Пропаганда охраны труда и здоровья работников</t>
  </si>
  <si>
    <t>47601 0 0000</t>
  </si>
  <si>
    <t>Мероприятия по снижению производственного травматизма и профессиональных заболеваний</t>
  </si>
  <si>
    <t>47601 1 2510</t>
  </si>
  <si>
    <t>Муниципальная программа Городовиковского ГМО «Развитие муниципального хозяйства и устойчивое развитие городских территорий в Городовиковском городском муниципальном образовании РК на 2020-2025гг.»</t>
  </si>
  <si>
    <t>48000 0 0000</t>
  </si>
  <si>
    <t>Подпрограмма «Осуществление градостроительной политики и градостроительных мероприятий»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2020-2025гг.»</t>
  </si>
  <si>
    <t>48200 0 0000</t>
  </si>
  <si>
    <t>Мероприятия в области строительства, архитектуры и градостроительства</t>
  </si>
  <si>
    <t>48201 0 0000</t>
  </si>
  <si>
    <t>Организационно-правовые мероприятия, связанные с предоставлением земельных участков льготной категории граждан</t>
  </si>
  <si>
    <t>48201 1 5510</t>
  </si>
  <si>
    <t>Национальная экономика</t>
  </si>
  <si>
    <t>Другие вопросы в области национальной экономики</t>
  </si>
  <si>
    <t xml:space="preserve">Прочая закупка товаров, работ и услуг для государственных (муниципальных) нужд </t>
  </si>
  <si>
    <t>Проведение оценки рыночной стоимости объектов недвижимого и движимого имущества муниципальной собственности на бесхозяйные объекты, объекты культурного наследия</t>
  </si>
  <si>
    <t>48201 2 2530</t>
  </si>
  <si>
    <t>Расходы на проведение аукциона, проведения оценки рыночной стоимости объектов недвижимого имущества муниципальной собственности на земельные участки в черте городского поселения, с целью определения начальной цены, размещение в СМИ</t>
  </si>
  <si>
    <t>48201 2 2550</t>
  </si>
  <si>
    <t>Расходы по внесению изменений в правила землепользования и застройки</t>
  </si>
  <si>
    <t>48201 2 2580</t>
  </si>
  <si>
    <t>Расходы на установление границ населенных пунктов</t>
  </si>
  <si>
    <t>48201 2 2600</t>
  </si>
  <si>
    <t>Расходы на проведение топографо-геодезических, картографических и землеустроительных работ</t>
  </si>
  <si>
    <t>48201 2 2610</t>
  </si>
  <si>
    <t>Подпрограмма «Развитие жилищно-коммунального хозяйства»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2020-2025гг.»</t>
  </si>
  <si>
    <t>48300 0 0000</t>
  </si>
  <si>
    <t>Строительство и реконструкция объектов коммунальной инфраструктуры</t>
  </si>
  <si>
    <t>48301 0 0000</t>
  </si>
  <si>
    <t>48301 1 7510</t>
  </si>
  <si>
    <t>Обеспечение устойчивого сокращения непригодного для проживания жилищного фонда</t>
  </si>
  <si>
    <t>483F3  6 7484</t>
  </si>
  <si>
    <t>Бюджетные инвестиции в объекты капитального строительства государственной (муниципальной ) собственности</t>
  </si>
  <si>
    <t>Жилищное хозяйство</t>
  </si>
  <si>
    <t>Субсидии (гранты в форме субсидий), не подлежащие казначейскому сопровождению</t>
  </si>
  <si>
    <t>Подпрограмма «Энергосбережение»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2020-2025гг.»</t>
  </si>
  <si>
    <t>48 6 01 15510</t>
  </si>
  <si>
    <t>Подпрограмма «Благоустройство города Городовиковска»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2020-2025гг.»</t>
  </si>
  <si>
    <t>48400 0 0000</t>
  </si>
  <si>
    <t>Комплексное развитие систем коммунальной инфраструктуры на территории ГМО РК</t>
  </si>
  <si>
    <t>48401 0 0000</t>
  </si>
  <si>
    <t>Организация сбора и вывоза мусора на территории города, уборка несанкционированных свалок</t>
  </si>
  <si>
    <t>48401 1 7530</t>
  </si>
  <si>
    <t>Мероприятия по благоустройству городского парка</t>
  </si>
  <si>
    <t>48401 1 7550</t>
  </si>
  <si>
    <t>Мероприяти по отлову бездомных животных</t>
  </si>
  <si>
    <t>48401 1 7560</t>
  </si>
  <si>
    <t>Обеспечение деятельности группы хозяйственного обслуживания и благоустройства</t>
  </si>
  <si>
    <t>48401 1 7570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</si>
  <si>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</si>
  <si>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</si>
  <si>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Уплата налога на имущество организаций</t>
  </si>
  <si>
    <t>и земельного налога</t>
  </si>
  <si>
    <t>Уплата  прочих налогов</t>
  </si>
  <si>
    <t>Работы по ремонту памятников и мемориалов</t>
  </si>
  <si>
    <t>48401 1 7580</t>
  </si>
  <si>
    <t>Мероприятия по захоронению безродных тел</t>
  </si>
  <si>
    <t>48401 1 7590</t>
  </si>
  <si>
    <t>Содержания мест захоронения на территории городского поселения</t>
  </si>
  <si>
    <t>48401 1 7600</t>
  </si>
  <si>
    <t>Реализация социально-значимых проектов развития территорий муниципальных образований,основанных на местных иннициативах</t>
  </si>
  <si>
    <t>48 4 01 00000</t>
  </si>
  <si>
    <t>48401 7 3310</t>
  </si>
  <si>
    <t>Озеление территорий ГМО</t>
  </si>
  <si>
    <t>48401 1 7620</t>
  </si>
  <si>
    <t>Подпрограмма «Обеспечение первичных мер пожарной безопасности на территории ГГМО РК»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2020-2025гг.»</t>
  </si>
  <si>
    <t>48500 0 0000</t>
  </si>
  <si>
    <t>Организация предотвращения пожаров</t>
  </si>
  <si>
    <t>48501 0 0000</t>
  </si>
  <si>
    <t>Мероприятия по противопожарной безопасности</t>
  </si>
  <si>
    <t>48501 2 9540</t>
  </si>
  <si>
    <t>Подпрограмма ««Использование и охрана земель на территории Городовиковского городского муниципального образования Республики Калмыкия на 2023-2025 гг»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2020-2025гг.»</t>
  </si>
  <si>
    <t>48 7 0118510</t>
  </si>
  <si>
    <t>Реализация мероприятий по повышению эффективности использования и охраны земель</t>
  </si>
  <si>
    <t>Муниципальная программа Городовиковского ГМО «Развитие культуры в Городовиковском городском муниципальном образовании РК на 2020-2025гг.»</t>
  </si>
  <si>
    <t>49000 0 0000</t>
  </si>
  <si>
    <t>Подпрограмма  «Развитие библиотечного дела» муниципальной программы «Развитие культуры в Городовиковском городском муниципальном образовании РК на 2020-2025гг.»</t>
  </si>
  <si>
    <t>49100 0 0000</t>
  </si>
  <si>
    <t>Деятельность городских библиотек</t>
  </si>
  <si>
    <t>49101 0 0000</t>
  </si>
  <si>
    <t>Организация библиотечного обслуживания населения, комплектование и обеспечение сохранности библиотечных фондов библиотек</t>
  </si>
  <si>
    <t>49101 0 5010</t>
  </si>
  <si>
    <t>Культура, кинематография и средства массовой информации</t>
  </si>
  <si>
    <t>Культура</t>
  </si>
  <si>
    <t>Иные межбюджетные трансферты из бюджетов поселений в бюджет муниципального района по передаваемым полномочиям по организации библиотечного обслуживания</t>
  </si>
  <si>
    <t>49101М5030</t>
  </si>
  <si>
    <t>Подпрограмма  «Развитие досуга и повышение качества предоставления услуг  учреждений культуры» муниципальной программы «Развитие культуры в Городовиковском городском муниципальном образовании РК на 2020-2025гг.»</t>
  </si>
  <si>
    <t>49200 0 0000</t>
  </si>
  <si>
    <t>Мероприятия в сфере культуры</t>
  </si>
  <si>
    <t>49201 0 0000</t>
  </si>
  <si>
    <t>Создание условий для организаций досуга Дома культуры</t>
  </si>
  <si>
    <t>49201 0 5210</t>
  </si>
  <si>
    <t>Закупка товаров, работ, услуг в целях капитального ремонта государственного (муниципального) имущества</t>
  </si>
  <si>
    <t>Расходы на обеспечение деятельности музея</t>
  </si>
  <si>
    <t>49201 0 5230</t>
  </si>
  <si>
    <t>Передаваемые полномочия по созданию досуга и обеспечению жителей города услугами культуры</t>
  </si>
  <si>
    <t>49201М2010</t>
  </si>
  <si>
    <t>4А00000000</t>
  </si>
  <si>
    <t>Обеспечение устойчивого функционирования автомобильных дорог местного значения</t>
  </si>
  <si>
    <t>4А10000000</t>
  </si>
  <si>
    <t xml:space="preserve">Содержание автомобильных дорог </t>
  </si>
  <si>
    <t>4А10117510</t>
  </si>
  <si>
    <t>Дорожное хозяйство (дорожные фонды)</t>
  </si>
  <si>
    <t xml:space="preserve">Прочая закупка товаров, работ и услуг </t>
  </si>
  <si>
    <t>Расходы на содержание и ремонт автомобильных дорог общего пользования из бюджета района</t>
  </si>
  <si>
    <t>4А 101М4020</t>
  </si>
  <si>
    <t>Прочая закупка товаров, работ и услуг</t>
  </si>
  <si>
    <t>4А 101С4020</t>
  </si>
  <si>
    <t>Программа «Комплексное развитие систем коммунальной инфраструктуры в Городовиковском городском муниципальном образовании РК на 2020-2025гг.»</t>
  </si>
  <si>
    <t>4Б00000000</t>
  </si>
  <si>
    <t>Предоставление услуг и устойчивое функционирование коммунальной  инфраструктуры города</t>
  </si>
  <si>
    <t>4Б10000000</t>
  </si>
  <si>
    <t>Реконструкция водопроводных сетей и сооружений в г.Городовиковск (2,3 пусковой комплекс)</t>
  </si>
  <si>
    <t>4Б10100000</t>
  </si>
  <si>
    <t>Мероприятия в области коммунального хозяйства</t>
  </si>
  <si>
    <t>4Б10115520</t>
  </si>
  <si>
    <t>Коммунальное хозяйство</t>
  </si>
  <si>
    <t>4Б 1 0111510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</si>
  <si>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</si>
  <si>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4Б 1 0115510</t>
  </si>
  <si>
    <t>Программа «Формирование комфортной городской среды на территории Городовиковского городского муниципального образования РК на 2018-2024гг."</t>
  </si>
  <si>
    <t>50000 0 0000</t>
  </si>
  <si>
    <t>50100 0 0000</t>
  </si>
  <si>
    <t xml:space="preserve">Мероприятия по благоустройству дворовых территорий </t>
  </si>
  <si>
    <t>50101 1 7710</t>
  </si>
  <si>
    <t>Мероприятия по благоустройству общественных территорий и мест массового отдыха</t>
  </si>
  <si>
    <t>50101 1 7720</t>
  </si>
  <si>
    <t>Поддержка государственных программ субъектов Российской Федерации и  муниципальных программ формирования современной городской среды</t>
  </si>
  <si>
    <t>50 1F2 55550</t>
  </si>
  <si>
    <t>Муниципальная программа "Развитие физической культуры, спорта и молодежной политики в ГГМО РК" на 2022-2025 годы</t>
  </si>
  <si>
    <t>4В10100000</t>
  </si>
  <si>
    <t>Мероприятия, направленные на развитие физической культуры</t>
  </si>
  <si>
    <t>4В10114510</t>
  </si>
  <si>
    <t>Непрограммные расходы</t>
  </si>
  <si>
    <t>78000 0 0000</t>
  </si>
  <si>
    <t>Расходы на обеспечение деятельности высшего должностного лица муниципального образования</t>
  </si>
  <si>
    <t>78100 0 0000</t>
  </si>
  <si>
    <t>Мероприятия направленные на обеспечение деятельности высшего должностного лица муниципального образования</t>
  </si>
  <si>
    <t>78101 0 0000</t>
  </si>
  <si>
    <t>Расходы на выплаты по оплате труда работников и на обеспечение функций муниципальных органов в рамках непрограммного направления деятельности "Высшего должностного лица муниципального образования"</t>
  </si>
  <si>
    <t>78101 0 0120</t>
  </si>
  <si>
    <t>Функционирование высшего должностного лица субъекта Российской Федерации и муниципального образования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</si>
  <si>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</si>
  <si>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Законодательный (представительный) орган ГМО </t>
  </si>
  <si>
    <t>78103 0 0120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</si>
  <si>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</si>
  <si>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деятельности контрольно-счетного органа муниципального образования</t>
  </si>
  <si>
    <t>78105М5010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</si>
  <si>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</si>
  <si>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Резервный фонд местной администрации в рамках непрограммных направлений расходов</t>
  </si>
  <si>
    <t>78 2 01 90530</t>
  </si>
  <si>
    <t>Резервные фонды</t>
  </si>
  <si>
    <t>Резервные средства</t>
  </si>
  <si>
    <t>Иные непрограммные расходы</t>
  </si>
  <si>
    <t>78 3 0000000</t>
  </si>
  <si>
    <t>Поощрение за достижение показателей деятельности органов местного самоуправления</t>
  </si>
  <si>
    <t>Средства, зарезервированные в целях финансового обеспечения целевых расходов бюджета Городовиковского ГРМО РК (резервные средства)</t>
  </si>
  <si>
    <t>78 3 9900000</t>
  </si>
  <si>
    <t>78 3 99 90100</t>
  </si>
  <si>
    <t>Специальные расходы</t>
  </si>
  <si>
    <t>Социальное обеспечение населения</t>
  </si>
  <si>
    <t>78 9 03 90530</t>
  </si>
  <si>
    <t>Пособия по социальной помощи населению в денежной форме</t>
  </si>
  <si>
    <t xml:space="preserve">Мероприятия по подготовке частичной мобилизации </t>
  </si>
  <si>
    <t>78 2 03 29610</t>
  </si>
  <si>
    <t>Приобретение товаров, работ и услуг в пользу граждан в целях их социального обеспечения</t>
  </si>
  <si>
    <t>Условно утвержденные расходы</t>
  </si>
  <si>
    <t>79 1 01 90990</t>
  </si>
  <si>
    <t>Условно утвержденные расходы в рамках непрограммных направлений расходов</t>
  </si>
  <si>
    <t>Всего:</t>
  </si>
  <si>
    <t>05</t>
  </si>
  <si>
    <t>03</t>
  </si>
  <si>
    <t>01</t>
  </si>
  <si>
    <t>04</t>
  </si>
  <si>
    <t>13</t>
  </si>
  <si>
    <t>06</t>
  </si>
  <si>
    <t>Расходы по уплате взносов на капитальный ремонт муниципальных жилых квартир в МКД за счет собственника городского поселения</t>
  </si>
  <si>
    <t>Создание безопасных и благоприятных условий проживания граждан и ликвидация аварийных МКД</t>
  </si>
  <si>
    <t>Бюджетные инвестиции в объекты капитального строительства государственной (муниципальной) собственности.</t>
  </si>
  <si>
    <t>48302 1 7520</t>
  </si>
  <si>
    <t>414</t>
  </si>
  <si>
    <t xml:space="preserve"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строительства. </t>
  </si>
  <si>
    <t>483F3  6 7483</t>
  </si>
  <si>
    <t>48401 S 3310</t>
  </si>
  <si>
    <t>12</t>
  </si>
  <si>
    <t>08</t>
  </si>
  <si>
    <t>Муниципальная программа "Комплексное развитие транспортной инфраструктуры в Городовиковском городском муниципальном образовании Республики Калмыкия на 2020-2025гг»</t>
  </si>
  <si>
    <t>09</t>
  </si>
  <si>
    <t>02</t>
  </si>
  <si>
    <t>11</t>
  </si>
  <si>
    <t>Физическая культура и спорт</t>
  </si>
  <si>
    <t>Физическая культура</t>
  </si>
  <si>
    <t xml:space="preserve"> Подпрограмма «Современная городская среда» муниципальной программы «Формирование комфортной городской среды на на территории Городовиковского городского муниципального образования РК на 2018-2024гг." </t>
  </si>
  <si>
    <t>Социальная политика</t>
  </si>
  <si>
    <t>10</t>
  </si>
  <si>
    <t>Социальное обеспечение населения за счет резервного фонда</t>
  </si>
  <si>
    <t>Распределение бюджетных ассигнований из бюджета Городовиковского городского муниципального образования Республики Калмыкия по целевым статьям (муниципальным программам и непрограммным направлениям деятельности), группам и подгруппам видов расходов, разделам, подразделам  классификации расходов бюджетов на 2023 год и плановый период 2024 и 2025 годов</t>
  </si>
  <si>
    <t>(тыс. руб.)</t>
  </si>
  <si>
    <t>Код главы</t>
  </si>
  <si>
    <t>Раздел</t>
  </si>
  <si>
    <t>Подраздел</t>
  </si>
  <si>
    <t>Целевая статья</t>
  </si>
  <si>
    <t>Вид расходов</t>
  </si>
  <si>
    <t>Администрация Городовиковского городского муниципального образования Республики Калмыкия</t>
  </si>
  <si>
    <t>Функционирование высшего должностного лица субъекта Российской Федерации и органа местного самоуправления</t>
  </si>
  <si>
    <t>Органы местного самоуправления</t>
  </si>
  <si>
    <t>78 1 00 00000</t>
  </si>
  <si>
    <t>Глава Администрации ГМО</t>
  </si>
  <si>
    <t>78 1 01 00120</t>
  </si>
  <si>
    <t xml:space="preserve">Фонд оплаты труда государственных (муниципальных) органов </t>
  </si>
  <si>
    <t>78 1 03 00120</t>
  </si>
  <si>
    <t>Подпрограмма «Организация муниципального управления» муниципальной программы «Повышение эффективности муниципального управления в Городовиковском городском муниципальном образовании РК на 2020 – 2025гг».</t>
  </si>
  <si>
    <t>47 1 00 00000</t>
  </si>
  <si>
    <t>47 1 01 00000</t>
  </si>
  <si>
    <t>47 1 01 00120</t>
  </si>
  <si>
    <t>47 5 00 00000</t>
  </si>
  <si>
    <t>47 5 01 00000</t>
  </si>
  <si>
    <t>47 501М5020</t>
  </si>
  <si>
    <t>78 1 05 00000</t>
  </si>
  <si>
    <t>78 105М5010</t>
  </si>
  <si>
    <t>78 2 01 00000</t>
  </si>
  <si>
    <t>Подпрограмма  «Профилактика правонарушений» муниципальной программы «Повышение эффективности муниципального управления в Городовиковском городском муниципальном образовании РК на 2020 – 2025 гг».</t>
  </si>
  <si>
    <t>47 2 00 00000</t>
  </si>
  <si>
    <t>47 2 01 00000</t>
  </si>
  <si>
    <t>47 2 01 29510</t>
  </si>
  <si>
    <t>Подпрограмма  «Противодействие экстремизму и профилактика терроризма» муниципальной программы «Повышение эффективности муниципального управления в Городовиковском городском муниципальном образовании РК на 2020 – 2025 гг»</t>
  </si>
  <si>
    <t>47 3 00 00000</t>
  </si>
  <si>
    <t>Мероприятия,  направленные против экстремизма и терроризма</t>
  </si>
  <si>
    <t>47 3 01 00000</t>
  </si>
  <si>
    <t xml:space="preserve"> Мероприятия по профилактике терроризма и экстремизма</t>
  </si>
  <si>
    <t>47 3 01 29520</t>
  </si>
  <si>
    <t>Подпрограмма  «Улучшение условий и охрана труда в ГГМО РК» муниципальной программы «Повышение эффективности муниципального управления в Городовиковском городском муниципальном образовании РК на 2020 – 2025гг"</t>
  </si>
  <si>
    <t>47 6 00 00000</t>
  </si>
  <si>
    <t>47 6 01 00000</t>
  </si>
  <si>
    <t xml:space="preserve"> Мероприятия по снижению производственного травматизма и профессиональных заболеваний</t>
  </si>
  <si>
    <t>47 6 01 12510</t>
  </si>
  <si>
    <t>78 0 0000000</t>
  </si>
  <si>
    <t>Средства, зарезервированные в целях финансового обеспечения целевых расходов бюджета Городовиковского ГГМО РК (резервные средства)</t>
  </si>
  <si>
    <t>Национаная безопасность и правоохранительная деятельность</t>
  </si>
  <si>
    <t>Подпрограмма «Гражданская оборона и минимизация последствий ЧС» муниципальной программы «Повышение эффективности муниципального управления в Городовиковском городском муниципальном образовании РК на 2020 – 2025 гг».</t>
  </si>
  <si>
    <t>47 4 00 00000</t>
  </si>
  <si>
    <t>47 4 01 00000</t>
  </si>
  <si>
    <t>47 4 01 29530</t>
  </si>
  <si>
    <t>Подпрограмма «Обеспечение первичных мер пожарной безопасности на территории ГГМО РК"»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2020-2025гг»</t>
  </si>
  <si>
    <t>48 5 00 00000</t>
  </si>
  <si>
    <t>48 5 01 00000</t>
  </si>
  <si>
    <t>48 5 01 29540</t>
  </si>
  <si>
    <t xml:space="preserve"> Муниципальная программа ««Комплексное развитие транспортной инфраструктуры в Городовиковском городском муниципальном образовании Республики Калмыкия на 2020-2025гг»</t>
  </si>
  <si>
    <t>4А 0 0 00000</t>
  </si>
  <si>
    <t>4А 1 0 00000</t>
  </si>
  <si>
    <t>Строительство и реконструкция объектов транспортной инфраструктуры</t>
  </si>
  <si>
    <t>4А 1 0100000</t>
  </si>
  <si>
    <t>4А 1 0117510</t>
  </si>
  <si>
    <t>Расходы на ремонт и содержание автомобильных дорог общего пользования из бюджета района</t>
  </si>
  <si>
    <t>Софинансирование на ремонт и содержание автомобильных дорог общего пользования</t>
  </si>
  <si>
    <t>Подпрограмма «Осуществление градостроительной политики и градостроительных мероприятий» муниципальной программы  «Развитие муниципального хозяйства и  устойчивое развитие городских территорий в Городовиковском городском муниципальном образовании РК  на 2020-2025гг»</t>
  </si>
  <si>
    <t>48 2 00 00000</t>
  </si>
  <si>
    <t>48 2 01 00000</t>
  </si>
  <si>
    <t>48 2 01 15510</t>
  </si>
  <si>
    <t>48 2 01 22530</t>
  </si>
  <si>
    <t>48 2 01 22550</t>
  </si>
  <si>
    <t>48 2 01 22580</t>
  </si>
  <si>
    <t>48 2 01 22600</t>
  </si>
  <si>
    <t>48 2 01 22610</t>
  </si>
  <si>
    <t>Подпрограмма «Развитие жилищно-коммунального хозяйства» муниципальной программы  «Развитие муниципального хозяйства и  устойчивое развитие городских территорий  в Городовиковском городском муниципальном образовании РК  на 2020-2025гг»</t>
  </si>
  <si>
    <t>48 3 00 00000</t>
  </si>
  <si>
    <t>48 3 01 00000</t>
  </si>
  <si>
    <t>48 3 F367484</t>
  </si>
  <si>
    <t>48 3 01 17510</t>
  </si>
  <si>
    <t>726 </t>
  </si>
  <si>
    <t>Энергосбережение</t>
  </si>
  <si>
    <t>4Б 0 0000000</t>
  </si>
  <si>
    <t>4Б 1 0000000</t>
  </si>
  <si>
    <t xml:space="preserve">Реконструкция водопроводных сетей и сооружений в г.Городовиковск </t>
  </si>
  <si>
    <t>4Б 1 0100000</t>
  </si>
  <si>
    <t>4Б 1 01 15520</t>
  </si>
  <si>
    <t>Субсидии (гранты в форме субсидий) на финансовое обеспечение затрат в связи с производством (реализацией) товаров, выполнение работ, оказанием услуг, не подлежащие казначейскому сопровождению</t>
  </si>
  <si>
    <t>4Б 101 15520</t>
  </si>
  <si>
    <t>Подпрограмма «Благоустройство города Городовиковска» муниципальной программы  «Развитие муниципального хозяйства и  устойчивое развитие городских территорий  в Городовиковскм городском муниципальном образовании РК  на 2020-2025гг»</t>
  </si>
  <si>
    <t>48 4 00 00000</t>
  </si>
  <si>
    <t>48 4 01 17530</t>
  </si>
  <si>
    <t>48 4 01 17550</t>
  </si>
  <si>
    <t>Мероприятия по отлову бездомных животных</t>
  </si>
  <si>
    <t>48 4 01 17560</t>
  </si>
  <si>
    <t>Обеспечение деятельности Группы хозяйственного обслуживания и благоустройства</t>
  </si>
  <si>
    <t>48 4 01 17570</t>
  </si>
  <si>
    <t>48 4 01 17580</t>
  </si>
  <si>
    <t>48 4 01 17590</t>
  </si>
  <si>
    <t>Содержание мест захоронений на территории городского поселения</t>
  </si>
  <si>
    <t>48 4 01 17600</t>
  </si>
  <si>
    <t>Реализация социально-значимых проектов развития территорий муниципальных образований, основанных на местных инициативах</t>
  </si>
  <si>
    <t>48 4 01 73310</t>
  </si>
  <si>
    <t>Реализация социально-значимых проектов развития территорий муниципальных образований, основанных на местных инициативах за счет бюджета ГГМО РК</t>
  </si>
  <si>
    <t>48 4 01 S3310</t>
  </si>
  <si>
    <t>Озеленение  территории ГМО</t>
  </si>
  <si>
    <t>48 4 01 17620</t>
  </si>
  <si>
    <t>46 0 00 00000</t>
  </si>
  <si>
    <t>Подпрограмма "Освещение населенных пунктов городского поселения"Программы «Комплексное развитие социальной инфраструктуры в Городовиковском городском муниципальном образовании РК на 2020-2025гг.»</t>
  </si>
  <si>
    <t>46 1 00 00000</t>
  </si>
  <si>
    <t>46 1 01 00000</t>
  </si>
  <si>
    <t>46 1 01 17610</t>
  </si>
  <si>
    <t xml:space="preserve">Программа «Формирование комфортной городской среды на территории Городовиковского городского муниципального образования РК на 2018-2024 годы» </t>
  </si>
  <si>
    <t>50 0 00 00000</t>
  </si>
  <si>
    <t xml:space="preserve"> "Современная городская среда" программы «Формирование комфортной городской среды на территории Городовиковского городского муниципального образования РК на 2018-2024 годы» </t>
  </si>
  <si>
    <t>50 1 00 00000</t>
  </si>
  <si>
    <t>Мероприятия по благоустройству дворовых территорий</t>
  </si>
  <si>
    <t>50 1 01 17710</t>
  </si>
  <si>
    <t>50 1 01 17720</t>
  </si>
  <si>
    <t>50 1 F2 55550</t>
  </si>
  <si>
    <t>Подпрограмма  «Развитие библиотечного дела» муниципальной программы  «Развитие культуры в Городовиковском городском муниципальном образовании РК  на 2020-2025гг»</t>
  </si>
  <si>
    <t>49 1 00 00000</t>
  </si>
  <si>
    <t xml:space="preserve">Деятельность городских библиотек </t>
  </si>
  <si>
    <t>49 1 01 00000</t>
  </si>
  <si>
    <t>49 1 01 05010</t>
  </si>
  <si>
    <t>49 101М5030</t>
  </si>
  <si>
    <t>Подпрограмма  «Развитие досуга и повышение качества предоставления услуг  учреждений культуры» муниципальной программы «Развитие культуры в Городовиковском городском муниципальном образовании РК  на 2020-2025гг»</t>
  </si>
  <si>
    <t>49 2 00 00000</t>
  </si>
  <si>
    <t>49 2 01 00000</t>
  </si>
  <si>
    <t>49 2 01 05210</t>
  </si>
  <si>
    <t>49 2 01 05230</t>
  </si>
  <si>
    <t>49 201М2010</t>
  </si>
  <si>
    <t>Пособия, компенсации, меры социальной поддержки по публичным нормативным обязательствам</t>
  </si>
  <si>
    <t>Развитие физической культуры, спорта и молодежной политики</t>
  </si>
  <si>
    <t>79 1 00 00000</t>
  </si>
  <si>
    <t>79 1 01 00000</t>
  </si>
  <si>
    <t>Итого</t>
  </si>
  <si>
    <t>2023 год</t>
  </si>
  <si>
    <t>2024 год</t>
  </si>
  <si>
    <t>2025 год</t>
  </si>
  <si>
    <t>47501М5020</t>
  </si>
  <si>
    <t>Подпрограмма «Использование и охрана земель на территории Городовиковского городского муниципального образования Республики Калмыкия на 2023-2025 гг»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2020-2025гг.»</t>
  </si>
  <si>
    <t>3</t>
  </si>
  <si>
    <t>726</t>
  </si>
  <si>
    <t>48 3 F367483</t>
  </si>
  <si>
    <t>48 3 01 17520</t>
  </si>
  <si>
    <t>Уплата налога на имущество организаций и земельного налога</t>
  </si>
  <si>
    <t>Приложение 2 к  Решению  Собрания депутатов Городовиковского  городского муниципального образования Республики Калмыкия «О внесении изменений и дополнений в Решение «О бюджете Городовиковского городского муниципального образования  Республики Калмыкия на 2023 год и плановый период 2024 и 2025 годов»</t>
  </si>
  <si>
    <t>Ведомственная структура расходов бюджета Городовиковского городского муниципального образования Республики Калмыкия на 2023 год и плановый период 2024-2025 годов</t>
  </si>
  <si>
    <t>Приложение 3 к  Решению  Собрания депутатов Городовиковского  городского муниципального образования Республики Калмыкия «О внесении изменений и дополнений в Решение «О бюджете Городовиковского городского муниципального образования  Республики Калмыкия на 2023 год и плановый период 2024 и 2025 годов»</t>
  </si>
  <si>
    <t>Распределение бюджетных ассигнований из бюджета Городовиковского городского муниципального образования Республики Калмыкия на 2023 год и плановый период 2024-2025 годов по разделам, подразделам, целевым статьям расходов и видам расходов функциональной классификации расходов бюджета</t>
  </si>
  <si>
    <t>Софинансирование на содержание и ремонт автомобильных дорог общего пользовнаия</t>
  </si>
  <si>
    <t>от «29» сентября 2023 г. №27</t>
  </si>
  <si>
    <t>от «29 » сентября 2023 г. № 27</t>
  </si>
  <si>
    <t>Приложение 4 к  Решению  Собрания депутатов Городовиковского  городского муниципального образования Республики Калмыкия «О внесении изменений и дополнений в Решение «О бюджете Городовиковского городского муниципального образования  Республики Калмыкия на 2023 год и плановый период 2024 и 2025 годов» от « 29    » сентября 2023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</si>
</sst>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.0"/>
    <numFmt numFmtId="166" formatCode="#,##0.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i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93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0" borderId="1" xfId="0" applyFont="1" applyBorder="1"/>
    <xf numFmtId="0" fontId="8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12" fillId="3" borderId="2" xfId="1" applyNumberFormat="1" applyFont="1" applyFill="1" applyBorder="1" applyAlignment="1" applyProtection="1">
      <alignment horizontal="justify" wrapText="1"/>
      <protection hidden="1"/>
    </xf>
    <xf numFmtId="164" fontId="13" fillId="3" borderId="2" xfId="1" applyNumberFormat="1" applyFont="1" applyFill="1" applyBorder="1" applyAlignment="1" applyProtection="1">
      <alignment horizontal="justify" wrapText="1"/>
      <protection hidden="1"/>
    </xf>
    <xf numFmtId="0" fontId="14" fillId="0" borderId="1" xfId="0" applyFont="1" applyBorder="1" applyAlignment="1">
      <alignment wrapText="1"/>
    </xf>
    <xf numFmtId="0" fontId="6" fillId="0" borderId="0" xfId="0" applyFont="1"/>
    <xf numFmtId="0" fontId="15" fillId="0" borderId="3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164" fontId="20" fillId="3" borderId="2" xfId="1" applyNumberFormat="1" applyFont="1" applyFill="1" applyBorder="1" applyAlignment="1" applyProtection="1">
      <alignment horizontal="justify" wrapText="1"/>
      <protection hidden="1"/>
    </xf>
    <xf numFmtId="49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0" fontId="21" fillId="0" borderId="3" xfId="0" applyFont="1" applyBorder="1" applyAlignment="1">
      <alignment horizontal="right"/>
    </xf>
    <xf numFmtId="0" fontId="6" fillId="0" borderId="0" xfId="0" applyFont="1" applyAlignment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0" fillId="3" borderId="0" xfId="0" applyFill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166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49" fontId="0" fillId="3" borderId="1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3" fillId="3" borderId="0" xfId="0" applyFont="1" applyFill="1" applyAlignment="1">
      <alignment wrapText="1"/>
    </xf>
    <xf numFmtId="0" fontId="0" fillId="3" borderId="1" xfId="0" applyFill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21" fillId="0" borderId="0" xfId="0" applyFont="1" applyBorder="1" applyAlignment="1">
      <alignment horizontal="right"/>
    </xf>
    <xf numFmtId="0" fontId="6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6" fillId="0" borderId="3" xfId="0" applyFont="1" applyBorder="1" applyAlignment="1">
      <alignment horizontal="right" wrapText="1"/>
    </xf>
    <xf numFmtId="49" fontId="4" fillId="3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1"/>
  <sheetViews>
    <sheetView workbookViewId="0">
      <selection activeCell="E2" sqref="E2"/>
    </sheetView>
  </sheetViews>
  <sheetFormatPr defaultRowHeight="15" x14ac:dyDescent="0.25"/>
  <cols>
    <col min="1" max="1" width="36.140625" customWidth="1"/>
    <col min="2" max="2" width="6" customWidth="1"/>
    <col min="3" max="3" width="6.28515625" customWidth="1"/>
    <col min="4" max="4" width="5.85546875" customWidth="1"/>
    <col min="5" max="5" width="11.7109375" customWidth="1"/>
    <col min="6" max="6" width="6.42578125" customWidth="1"/>
  </cols>
  <sheetData>
    <row r="1" spans="1:9" ht="89.25" customHeight="1" x14ac:dyDescent="0.25">
      <c r="E1" s="86" t="s">
        <v>402</v>
      </c>
      <c r="F1" s="86"/>
      <c r="G1" s="86"/>
      <c r="H1" s="86"/>
      <c r="I1" s="86"/>
    </row>
    <row r="2" spans="1:9" x14ac:dyDescent="0.25">
      <c r="E2" s="57" t="s">
        <v>407</v>
      </c>
      <c r="F2" s="57"/>
      <c r="G2" s="57"/>
      <c r="H2" s="57"/>
      <c r="I2" s="57"/>
    </row>
    <row r="3" spans="1:9" x14ac:dyDescent="0.25">
      <c r="F3" s="26"/>
    </row>
    <row r="4" spans="1:9" ht="33" customHeight="1" x14ac:dyDescent="0.25">
      <c r="A4" s="84" t="s">
        <v>403</v>
      </c>
      <c r="B4" s="84"/>
      <c r="C4" s="84"/>
      <c r="D4" s="84"/>
      <c r="E4" s="84"/>
      <c r="F4" s="84"/>
      <c r="G4" s="84"/>
      <c r="H4" s="84"/>
      <c r="I4" s="84"/>
    </row>
    <row r="5" spans="1:9" x14ac:dyDescent="0.25">
      <c r="H5" s="85" t="s">
        <v>263</v>
      </c>
      <c r="I5" s="85"/>
    </row>
    <row r="6" spans="1:9" ht="6.75" customHeight="1" x14ac:dyDescent="0.25">
      <c r="H6" s="56"/>
      <c r="I6" s="56"/>
    </row>
    <row r="7" spans="1:9" ht="39" customHeight="1" x14ac:dyDescent="0.25">
      <c r="A7" s="36" t="s">
        <v>0</v>
      </c>
      <c r="B7" s="36" t="s">
        <v>264</v>
      </c>
      <c r="C7" s="36" t="s">
        <v>265</v>
      </c>
      <c r="D7" s="36" t="s">
        <v>266</v>
      </c>
      <c r="E7" s="36" t="s">
        <v>267</v>
      </c>
      <c r="F7" s="36" t="s">
        <v>268</v>
      </c>
      <c r="G7" s="36" t="s">
        <v>392</v>
      </c>
      <c r="H7" s="37" t="s">
        <v>393</v>
      </c>
      <c r="I7" s="37" t="s">
        <v>394</v>
      </c>
    </row>
    <row r="8" spans="1:9" ht="36.75" x14ac:dyDescent="0.25">
      <c r="A8" s="1" t="s">
        <v>269</v>
      </c>
      <c r="B8" s="40">
        <v>726</v>
      </c>
      <c r="C8" s="40"/>
      <c r="D8" s="40"/>
      <c r="E8" s="40"/>
      <c r="F8" s="40"/>
      <c r="G8" s="55">
        <f>G201</f>
        <v>78611.73</v>
      </c>
      <c r="H8" s="55">
        <f t="shared" ref="H8:I8" si="0">H201</f>
        <v>49305.499999999993</v>
      </c>
      <c r="I8" s="55">
        <f t="shared" si="0"/>
        <v>37233.499999999993</v>
      </c>
    </row>
    <row r="9" spans="1:9" x14ac:dyDescent="0.25">
      <c r="A9" s="1" t="s">
        <v>28</v>
      </c>
      <c r="B9" s="40">
        <v>726</v>
      </c>
      <c r="C9" s="40" t="s">
        <v>238</v>
      </c>
      <c r="D9" s="40"/>
      <c r="E9" s="40"/>
      <c r="F9" s="40"/>
      <c r="G9" s="3">
        <f>G10+G15+G19+G30+G38+G42</f>
        <v>7579.8</v>
      </c>
      <c r="H9" s="3">
        <f t="shared" ref="H9:I9" si="1">H10+H15+H19+H30+H38+H42</f>
        <v>7255</v>
      </c>
      <c r="I9" s="3">
        <f t="shared" si="1"/>
        <v>7045</v>
      </c>
    </row>
    <row r="10" spans="1:9" ht="36.75" x14ac:dyDescent="0.25">
      <c r="A10" s="1" t="s">
        <v>270</v>
      </c>
      <c r="B10" s="40">
        <v>726</v>
      </c>
      <c r="C10" s="40" t="s">
        <v>238</v>
      </c>
      <c r="D10" s="40" t="s">
        <v>254</v>
      </c>
      <c r="E10" s="40"/>
      <c r="F10" s="40"/>
      <c r="G10" s="3">
        <f>G11</f>
        <v>1242</v>
      </c>
      <c r="H10" s="3">
        <f t="shared" ref="H10:I11" si="2">H11</f>
        <v>1067</v>
      </c>
      <c r="I10" s="3">
        <f t="shared" si="2"/>
        <v>1067</v>
      </c>
    </row>
    <row r="11" spans="1:9" x14ac:dyDescent="0.25">
      <c r="A11" s="7" t="s">
        <v>271</v>
      </c>
      <c r="B11" s="41">
        <v>726</v>
      </c>
      <c r="C11" s="41" t="s">
        <v>238</v>
      </c>
      <c r="D11" s="41" t="s">
        <v>237</v>
      </c>
      <c r="E11" s="41" t="s">
        <v>272</v>
      </c>
      <c r="F11" s="41"/>
      <c r="G11" s="29">
        <f>G12</f>
        <v>1242</v>
      </c>
      <c r="H11" s="29">
        <f t="shared" si="2"/>
        <v>1067</v>
      </c>
      <c r="I11" s="29">
        <f t="shared" si="2"/>
        <v>1067</v>
      </c>
    </row>
    <row r="12" spans="1:9" x14ac:dyDescent="0.25">
      <c r="A12" s="4" t="s">
        <v>273</v>
      </c>
      <c r="B12" s="42">
        <v>726</v>
      </c>
      <c r="C12" s="42" t="s">
        <v>238</v>
      </c>
      <c r="D12" s="42" t="s">
        <v>254</v>
      </c>
      <c r="E12" s="19" t="s">
        <v>274</v>
      </c>
      <c r="F12" s="42"/>
      <c r="G12" s="6">
        <f>G13+G14</f>
        <v>1242</v>
      </c>
      <c r="H12" s="6">
        <f t="shared" ref="H12:I12" si="3">H13+H14</f>
        <v>1067</v>
      </c>
      <c r="I12" s="6">
        <f t="shared" si="3"/>
        <v>1067</v>
      </c>
    </row>
    <row r="13" spans="1:9" ht="24.75" x14ac:dyDescent="0.25">
      <c r="A13" s="4" t="s">
        <v>275</v>
      </c>
      <c r="B13" s="42">
        <v>726</v>
      </c>
      <c r="C13" s="42" t="s">
        <v>238</v>
      </c>
      <c r="D13" s="42" t="s">
        <v>254</v>
      </c>
      <c r="E13" s="19" t="s">
        <v>274</v>
      </c>
      <c r="F13" s="42">
        <v>121</v>
      </c>
      <c r="G13" s="6">
        <f>программы!F246</f>
        <v>969</v>
      </c>
      <c r="H13" s="6">
        <f>программы!G246</f>
        <v>819</v>
      </c>
      <c r="I13" s="6">
        <f>программы!H246</f>
        <v>819</v>
      </c>
    </row>
    <row r="14" spans="1:9" ht="48.75" x14ac:dyDescent="0.25">
      <c r="A14" s="4" t="s">
        <v>32</v>
      </c>
      <c r="B14" s="42">
        <v>726</v>
      </c>
      <c r="C14" s="42" t="s">
        <v>238</v>
      </c>
      <c r="D14" s="42" t="s">
        <v>254</v>
      </c>
      <c r="E14" s="19" t="s">
        <v>274</v>
      </c>
      <c r="F14" s="42">
        <v>129</v>
      </c>
      <c r="G14" s="6">
        <f>программы!F247</f>
        <v>273</v>
      </c>
      <c r="H14" s="6">
        <f>программы!G247</f>
        <v>248</v>
      </c>
      <c r="I14" s="6">
        <f>программы!H247</f>
        <v>248</v>
      </c>
    </row>
    <row r="15" spans="1:9" ht="48.75" customHeight="1" x14ac:dyDescent="0.25">
      <c r="A15" s="1" t="s">
        <v>211</v>
      </c>
      <c r="B15" s="40">
        <v>726</v>
      </c>
      <c r="C15" s="40" t="s">
        <v>238</v>
      </c>
      <c r="D15" s="40" t="s">
        <v>237</v>
      </c>
      <c r="E15" s="40"/>
      <c r="F15" s="40"/>
      <c r="G15" s="3">
        <f>SUM(G16)</f>
        <v>814</v>
      </c>
      <c r="H15" s="3">
        <f t="shared" ref="H15:I15" si="4">SUM(H16)</f>
        <v>684</v>
      </c>
      <c r="I15" s="3">
        <f t="shared" si="4"/>
        <v>684</v>
      </c>
    </row>
    <row r="16" spans="1:9" ht="24" x14ac:dyDescent="0.25">
      <c r="A16" s="30" t="s">
        <v>209</v>
      </c>
      <c r="B16" s="42">
        <v>726</v>
      </c>
      <c r="C16" s="42" t="s">
        <v>238</v>
      </c>
      <c r="D16" s="42" t="s">
        <v>237</v>
      </c>
      <c r="E16" s="42" t="s">
        <v>276</v>
      </c>
      <c r="F16" s="42"/>
      <c r="G16" s="6">
        <f>SUM(G17:G18)</f>
        <v>814</v>
      </c>
      <c r="H16" s="6">
        <f t="shared" ref="H16:I16" si="5">SUM(H17:H18)</f>
        <v>684</v>
      </c>
      <c r="I16" s="6">
        <f t="shared" si="5"/>
        <v>684</v>
      </c>
    </row>
    <row r="17" spans="1:9" ht="24.75" x14ac:dyDescent="0.25">
      <c r="A17" s="4" t="s">
        <v>275</v>
      </c>
      <c r="B17" s="42">
        <v>726</v>
      </c>
      <c r="C17" s="42" t="s">
        <v>238</v>
      </c>
      <c r="D17" s="42" t="s">
        <v>237</v>
      </c>
      <c r="E17" s="42" t="s">
        <v>276</v>
      </c>
      <c r="F17" s="42">
        <v>121</v>
      </c>
      <c r="G17" s="6">
        <f>SUM(программы!F251)</f>
        <v>615</v>
      </c>
      <c r="H17" s="6">
        <f>SUM(программы!G251)</f>
        <v>525</v>
      </c>
      <c r="I17" s="6">
        <f>SUM(программы!H251)</f>
        <v>525</v>
      </c>
    </row>
    <row r="18" spans="1:9" ht="48.75" x14ac:dyDescent="0.25">
      <c r="A18" s="4" t="s">
        <v>208</v>
      </c>
      <c r="B18" s="42">
        <v>726</v>
      </c>
      <c r="C18" s="42" t="s">
        <v>238</v>
      </c>
      <c r="D18" s="42" t="s">
        <v>237</v>
      </c>
      <c r="E18" s="42" t="s">
        <v>276</v>
      </c>
      <c r="F18" s="42">
        <v>129</v>
      </c>
      <c r="G18" s="6">
        <f>SUM(программы!F252)</f>
        <v>199</v>
      </c>
      <c r="H18" s="6">
        <f>SUM(программы!G252)</f>
        <v>159</v>
      </c>
      <c r="I18" s="6">
        <f>SUM(программы!H252)</f>
        <v>159</v>
      </c>
    </row>
    <row r="19" spans="1:9" ht="48.75" x14ac:dyDescent="0.25">
      <c r="A19" s="1" t="s">
        <v>29</v>
      </c>
      <c r="B19" s="40">
        <v>726</v>
      </c>
      <c r="C19" s="40" t="s">
        <v>238</v>
      </c>
      <c r="D19" s="40" t="s">
        <v>239</v>
      </c>
      <c r="E19" s="40"/>
      <c r="F19" s="40"/>
      <c r="G19" s="3">
        <f>SUM(G20)</f>
        <v>3480.1</v>
      </c>
      <c r="H19" s="3">
        <f t="shared" ref="H19:I21" si="6">SUM(H20)</f>
        <v>3389</v>
      </c>
      <c r="I19" s="3">
        <f t="shared" si="6"/>
        <v>3289</v>
      </c>
    </row>
    <row r="20" spans="1:9" ht="65.25" customHeight="1" x14ac:dyDescent="0.25">
      <c r="A20" s="31" t="s">
        <v>277</v>
      </c>
      <c r="B20" s="40">
        <v>726</v>
      </c>
      <c r="C20" s="40" t="s">
        <v>238</v>
      </c>
      <c r="D20" s="40" t="s">
        <v>239</v>
      </c>
      <c r="E20" s="40" t="s">
        <v>278</v>
      </c>
      <c r="F20" s="42"/>
      <c r="G20" s="3">
        <f>SUM(G21)</f>
        <v>3480.1</v>
      </c>
      <c r="H20" s="3">
        <f t="shared" si="6"/>
        <v>3389</v>
      </c>
      <c r="I20" s="3">
        <f t="shared" si="6"/>
        <v>3289</v>
      </c>
    </row>
    <row r="21" spans="1:9" ht="24.75" x14ac:dyDescent="0.25">
      <c r="A21" s="1" t="s">
        <v>24</v>
      </c>
      <c r="B21" s="40">
        <v>726</v>
      </c>
      <c r="C21" s="40" t="s">
        <v>238</v>
      </c>
      <c r="D21" s="40" t="s">
        <v>239</v>
      </c>
      <c r="E21" s="40" t="s">
        <v>279</v>
      </c>
      <c r="F21" s="42"/>
      <c r="G21" s="3">
        <f>SUM(G22)</f>
        <v>3480.1</v>
      </c>
      <c r="H21" s="3">
        <f t="shared" si="6"/>
        <v>3389</v>
      </c>
      <c r="I21" s="3">
        <f t="shared" si="6"/>
        <v>3289</v>
      </c>
    </row>
    <row r="22" spans="1:9" ht="36.75" x14ac:dyDescent="0.25">
      <c r="A22" s="1" t="s">
        <v>26</v>
      </c>
      <c r="B22" s="40">
        <v>726</v>
      </c>
      <c r="C22" s="40" t="s">
        <v>238</v>
      </c>
      <c r="D22" s="40" t="s">
        <v>239</v>
      </c>
      <c r="E22" s="40" t="s">
        <v>280</v>
      </c>
      <c r="F22" s="42"/>
      <c r="G22" s="3">
        <f>SUM(G23:G29)</f>
        <v>3480.1</v>
      </c>
      <c r="H22" s="3">
        <f t="shared" ref="H22:I22" si="7">SUM(H23:H29)</f>
        <v>3389</v>
      </c>
      <c r="I22" s="3">
        <f t="shared" si="7"/>
        <v>3289</v>
      </c>
    </row>
    <row r="23" spans="1:9" ht="24.75" x14ac:dyDescent="0.25">
      <c r="A23" s="4" t="s">
        <v>275</v>
      </c>
      <c r="B23" s="42">
        <v>726</v>
      </c>
      <c r="C23" s="42" t="s">
        <v>238</v>
      </c>
      <c r="D23" s="42" t="s">
        <v>239</v>
      </c>
      <c r="E23" s="42" t="s">
        <v>280</v>
      </c>
      <c r="F23" s="42">
        <v>121</v>
      </c>
      <c r="G23" s="6">
        <f>SUM(программы!F20)</f>
        <v>1979</v>
      </c>
      <c r="H23" s="6">
        <f>SUM(программы!G20)</f>
        <v>1979</v>
      </c>
      <c r="I23" s="6">
        <f>SUM(программы!H20)</f>
        <v>1979</v>
      </c>
    </row>
    <row r="24" spans="1:9" ht="36.75" x14ac:dyDescent="0.25">
      <c r="A24" s="4" t="s">
        <v>31</v>
      </c>
      <c r="B24" s="42">
        <v>726</v>
      </c>
      <c r="C24" s="42" t="s">
        <v>238</v>
      </c>
      <c r="D24" s="42" t="s">
        <v>239</v>
      </c>
      <c r="E24" s="42" t="s">
        <v>280</v>
      </c>
      <c r="F24" s="42">
        <v>122</v>
      </c>
      <c r="G24" s="6">
        <f>программы!F21</f>
        <v>122</v>
      </c>
      <c r="H24" s="6">
        <f>программы!G21</f>
        <v>10</v>
      </c>
      <c r="I24" s="6">
        <f>программы!H21</f>
        <v>10</v>
      </c>
    </row>
    <row r="25" spans="1:9" ht="48.75" x14ac:dyDescent="0.25">
      <c r="A25" s="4" t="s">
        <v>32</v>
      </c>
      <c r="B25" s="42">
        <v>726</v>
      </c>
      <c r="C25" s="42" t="s">
        <v>238</v>
      </c>
      <c r="D25" s="42" t="s">
        <v>239</v>
      </c>
      <c r="E25" s="42" t="s">
        <v>280</v>
      </c>
      <c r="F25" s="42">
        <v>129</v>
      </c>
      <c r="G25" s="6">
        <f>программы!F22</f>
        <v>618</v>
      </c>
      <c r="H25" s="6">
        <f>программы!G22</f>
        <v>598</v>
      </c>
      <c r="I25" s="6">
        <f>программы!H22</f>
        <v>598</v>
      </c>
    </row>
    <row r="26" spans="1:9" ht="36.75" x14ac:dyDescent="0.25">
      <c r="A26" s="4" t="s">
        <v>33</v>
      </c>
      <c r="B26" s="42">
        <v>726</v>
      </c>
      <c r="C26" s="42" t="s">
        <v>238</v>
      </c>
      <c r="D26" s="42" t="s">
        <v>239</v>
      </c>
      <c r="E26" s="42" t="s">
        <v>280</v>
      </c>
      <c r="F26" s="42">
        <v>242</v>
      </c>
      <c r="G26" s="6">
        <f>программы!F23</f>
        <v>315</v>
      </c>
      <c r="H26" s="6">
        <f>программы!G23</f>
        <v>300</v>
      </c>
      <c r="I26" s="6">
        <f>программы!H23</f>
        <v>300</v>
      </c>
    </row>
    <row r="27" spans="1:9" ht="24.75" x14ac:dyDescent="0.25">
      <c r="A27" s="4" t="s">
        <v>80</v>
      </c>
      <c r="B27" s="42">
        <v>726</v>
      </c>
      <c r="C27" s="42" t="s">
        <v>238</v>
      </c>
      <c r="D27" s="42" t="s">
        <v>239</v>
      </c>
      <c r="E27" s="42" t="s">
        <v>280</v>
      </c>
      <c r="F27" s="42">
        <v>244</v>
      </c>
      <c r="G27" s="6">
        <f>программы!F24</f>
        <v>434.1</v>
      </c>
      <c r="H27" s="6">
        <f>программы!G24</f>
        <v>400</v>
      </c>
      <c r="I27" s="6">
        <f>программы!H24</f>
        <v>300</v>
      </c>
    </row>
    <row r="28" spans="1:9" ht="24.75" x14ac:dyDescent="0.25">
      <c r="A28" s="4" t="s">
        <v>35</v>
      </c>
      <c r="B28" s="42">
        <v>726</v>
      </c>
      <c r="C28" s="42" t="s">
        <v>238</v>
      </c>
      <c r="D28" s="42" t="s">
        <v>239</v>
      </c>
      <c r="E28" s="42" t="s">
        <v>280</v>
      </c>
      <c r="F28" s="42">
        <v>852</v>
      </c>
      <c r="G28" s="6">
        <f>программы!F26</f>
        <v>2</v>
      </c>
      <c r="H28" s="6">
        <f>программы!G26</f>
        <v>2</v>
      </c>
      <c r="I28" s="6">
        <f>программы!H26</f>
        <v>2</v>
      </c>
    </row>
    <row r="29" spans="1:9" x14ac:dyDescent="0.25">
      <c r="A29" s="4" t="s">
        <v>36</v>
      </c>
      <c r="B29" s="42">
        <v>726</v>
      </c>
      <c r="C29" s="42" t="s">
        <v>238</v>
      </c>
      <c r="D29" s="42" t="s">
        <v>239</v>
      </c>
      <c r="E29" s="42" t="s">
        <v>280</v>
      </c>
      <c r="F29" s="42">
        <v>853</v>
      </c>
      <c r="G29" s="6">
        <f>программы!F27</f>
        <v>10</v>
      </c>
      <c r="H29" s="6">
        <f>программы!G27</f>
        <v>100</v>
      </c>
      <c r="I29" s="6">
        <f>программы!H27</f>
        <v>100</v>
      </c>
    </row>
    <row r="30" spans="1:9" ht="48.75" x14ac:dyDescent="0.25">
      <c r="A30" s="1" t="s">
        <v>214</v>
      </c>
      <c r="B30" s="40">
        <v>726</v>
      </c>
      <c r="C30" s="40" t="s">
        <v>238</v>
      </c>
      <c r="D30" s="40" t="s">
        <v>241</v>
      </c>
      <c r="E30" s="42"/>
      <c r="F30" s="42"/>
      <c r="G30" s="3">
        <f>G31+G35</f>
        <v>1540</v>
      </c>
      <c r="H30" s="3">
        <f t="shared" ref="H30:I30" si="8">H31+H35</f>
        <v>1540</v>
      </c>
      <c r="I30" s="3">
        <f t="shared" si="8"/>
        <v>1540</v>
      </c>
    </row>
    <row r="31" spans="1:9" ht="39.75" customHeight="1" x14ac:dyDescent="0.25">
      <c r="A31" s="1" t="s">
        <v>58</v>
      </c>
      <c r="B31" s="40">
        <v>726</v>
      </c>
      <c r="C31" s="40" t="s">
        <v>238</v>
      </c>
      <c r="D31" s="40" t="s">
        <v>241</v>
      </c>
      <c r="E31" s="40" t="s">
        <v>281</v>
      </c>
      <c r="F31" s="42"/>
      <c r="G31" s="3">
        <f>G32</f>
        <v>1382</v>
      </c>
      <c r="H31" s="3">
        <f t="shared" ref="H31:I33" si="9">H32</f>
        <v>1382</v>
      </c>
      <c r="I31" s="3">
        <f t="shared" si="9"/>
        <v>1382</v>
      </c>
    </row>
    <row r="32" spans="1:9" ht="36.75" x14ac:dyDescent="0.25">
      <c r="A32" s="1" t="s">
        <v>60</v>
      </c>
      <c r="B32" s="40">
        <v>726</v>
      </c>
      <c r="C32" s="40" t="s">
        <v>238</v>
      </c>
      <c r="D32" s="40" t="s">
        <v>241</v>
      </c>
      <c r="E32" s="40" t="s">
        <v>282</v>
      </c>
      <c r="F32" s="42"/>
      <c r="G32" s="3">
        <f>G33</f>
        <v>1382</v>
      </c>
      <c r="H32" s="3">
        <f t="shared" si="9"/>
        <v>1382</v>
      </c>
      <c r="I32" s="3">
        <f t="shared" si="9"/>
        <v>1382</v>
      </c>
    </row>
    <row r="33" spans="1:9" ht="39" customHeight="1" x14ac:dyDescent="0.25">
      <c r="A33" s="13" t="s">
        <v>62</v>
      </c>
      <c r="B33" s="42">
        <v>726</v>
      </c>
      <c r="C33" s="42" t="s">
        <v>238</v>
      </c>
      <c r="D33" s="42" t="s">
        <v>241</v>
      </c>
      <c r="E33" s="42" t="s">
        <v>283</v>
      </c>
      <c r="F33" s="42"/>
      <c r="G33" s="6">
        <f>G34</f>
        <v>1382</v>
      </c>
      <c r="H33" s="6">
        <f t="shared" si="9"/>
        <v>1382</v>
      </c>
      <c r="I33" s="6">
        <f t="shared" si="9"/>
        <v>1382</v>
      </c>
    </row>
    <row r="34" spans="1:9" x14ac:dyDescent="0.25">
      <c r="A34" s="4" t="s">
        <v>63</v>
      </c>
      <c r="B34" s="42">
        <v>726</v>
      </c>
      <c r="C34" s="42" t="s">
        <v>238</v>
      </c>
      <c r="D34" s="42" t="s">
        <v>241</v>
      </c>
      <c r="E34" s="42" t="s">
        <v>283</v>
      </c>
      <c r="F34" s="42">
        <v>540</v>
      </c>
      <c r="G34" s="6">
        <f>программы!F50</f>
        <v>1382</v>
      </c>
      <c r="H34" s="6">
        <f>программы!G50</f>
        <v>1382</v>
      </c>
      <c r="I34" s="6">
        <f>программы!H50</f>
        <v>1382</v>
      </c>
    </row>
    <row r="35" spans="1:9" ht="36.75" x14ac:dyDescent="0.25">
      <c r="A35" s="1" t="s">
        <v>212</v>
      </c>
      <c r="B35" s="40">
        <v>726</v>
      </c>
      <c r="C35" s="40" t="s">
        <v>238</v>
      </c>
      <c r="D35" s="40" t="s">
        <v>241</v>
      </c>
      <c r="E35" s="40" t="s">
        <v>284</v>
      </c>
      <c r="F35" s="42"/>
      <c r="G35" s="3">
        <f>G36</f>
        <v>158</v>
      </c>
      <c r="H35" s="3">
        <f t="shared" ref="H35:I36" si="10">H36</f>
        <v>158</v>
      </c>
      <c r="I35" s="3">
        <f t="shared" si="10"/>
        <v>158</v>
      </c>
    </row>
    <row r="36" spans="1:9" ht="36.75" x14ac:dyDescent="0.25">
      <c r="A36" s="4" t="s">
        <v>214</v>
      </c>
      <c r="B36" s="42">
        <v>726</v>
      </c>
      <c r="C36" s="40" t="s">
        <v>238</v>
      </c>
      <c r="D36" s="40" t="s">
        <v>241</v>
      </c>
      <c r="E36" s="42" t="s">
        <v>285</v>
      </c>
      <c r="F36" s="42"/>
      <c r="G36" s="6">
        <f>G37</f>
        <v>158</v>
      </c>
      <c r="H36" s="6">
        <f t="shared" si="10"/>
        <v>158</v>
      </c>
      <c r="I36" s="6">
        <f t="shared" si="10"/>
        <v>158</v>
      </c>
    </row>
    <row r="37" spans="1:9" x14ac:dyDescent="0.25">
      <c r="A37" s="4" t="s">
        <v>63</v>
      </c>
      <c r="B37" s="42">
        <v>726</v>
      </c>
      <c r="C37" s="42" t="s">
        <v>238</v>
      </c>
      <c r="D37" s="42" t="s">
        <v>241</v>
      </c>
      <c r="E37" s="42" t="s">
        <v>285</v>
      </c>
      <c r="F37" s="42">
        <v>540</v>
      </c>
      <c r="G37" s="6">
        <f>программы!F256</f>
        <v>158</v>
      </c>
      <c r="H37" s="6">
        <f>программы!G256</f>
        <v>158</v>
      </c>
      <c r="I37" s="6">
        <f>программы!H256</f>
        <v>158</v>
      </c>
    </row>
    <row r="38" spans="1:9" x14ac:dyDescent="0.25">
      <c r="A38" s="1" t="s">
        <v>217</v>
      </c>
      <c r="B38" s="40">
        <v>726</v>
      </c>
      <c r="C38" s="40" t="s">
        <v>238</v>
      </c>
      <c r="D38" s="40">
        <v>11</v>
      </c>
      <c r="E38" s="42"/>
      <c r="F38" s="42"/>
      <c r="G38" s="3">
        <f>G39</f>
        <v>104.25</v>
      </c>
      <c r="H38" s="3">
        <f t="shared" ref="H38:I40" si="11">H39</f>
        <v>200</v>
      </c>
      <c r="I38" s="3">
        <f t="shared" si="11"/>
        <v>200</v>
      </c>
    </row>
    <row r="39" spans="1:9" ht="36.75" x14ac:dyDescent="0.25">
      <c r="A39" s="1" t="s">
        <v>215</v>
      </c>
      <c r="B39" s="42">
        <v>726</v>
      </c>
      <c r="C39" s="40" t="s">
        <v>238</v>
      </c>
      <c r="D39" s="40">
        <v>11</v>
      </c>
      <c r="E39" s="40" t="s">
        <v>286</v>
      </c>
      <c r="F39" s="42"/>
      <c r="G39" s="3">
        <f>G40</f>
        <v>104.25</v>
      </c>
      <c r="H39" s="3">
        <f t="shared" si="11"/>
        <v>200</v>
      </c>
      <c r="I39" s="3">
        <f t="shared" si="11"/>
        <v>200</v>
      </c>
    </row>
    <row r="40" spans="1:9" x14ac:dyDescent="0.25">
      <c r="A40" s="4" t="s">
        <v>217</v>
      </c>
      <c r="B40" s="42">
        <v>726</v>
      </c>
      <c r="C40" s="42" t="s">
        <v>238</v>
      </c>
      <c r="D40" s="42">
        <v>11</v>
      </c>
      <c r="E40" s="42" t="s">
        <v>216</v>
      </c>
      <c r="F40" s="42"/>
      <c r="G40" s="6">
        <f>G41</f>
        <v>104.25</v>
      </c>
      <c r="H40" s="6">
        <f t="shared" si="11"/>
        <v>200</v>
      </c>
      <c r="I40" s="6">
        <f t="shared" si="11"/>
        <v>200</v>
      </c>
    </row>
    <row r="41" spans="1:9" x14ac:dyDescent="0.25">
      <c r="A41" s="4" t="s">
        <v>218</v>
      </c>
      <c r="B41" s="42">
        <v>726</v>
      </c>
      <c r="C41" s="42" t="s">
        <v>238</v>
      </c>
      <c r="D41" s="42">
        <v>11</v>
      </c>
      <c r="E41" s="42" t="s">
        <v>216</v>
      </c>
      <c r="F41" s="42">
        <v>870</v>
      </c>
      <c r="G41" s="6">
        <f>программы!F260</f>
        <v>104.25</v>
      </c>
      <c r="H41" s="6">
        <f>программы!G260</f>
        <v>200</v>
      </c>
      <c r="I41" s="6">
        <f>программы!H260</f>
        <v>200</v>
      </c>
    </row>
    <row r="42" spans="1:9" x14ac:dyDescent="0.25">
      <c r="A42" s="1" t="s">
        <v>43</v>
      </c>
      <c r="B42" s="40">
        <v>726</v>
      </c>
      <c r="C42" s="40" t="s">
        <v>238</v>
      </c>
      <c r="D42" s="40">
        <v>13</v>
      </c>
      <c r="E42" s="40"/>
      <c r="F42" s="40"/>
      <c r="G42" s="3">
        <f>G43+G47+G51+G55+G60</f>
        <v>399.45000000000005</v>
      </c>
      <c r="H42" s="3">
        <f t="shared" ref="H42:I42" si="12">H43+H47+H51+H55+H60</f>
        <v>375</v>
      </c>
      <c r="I42" s="3">
        <f t="shared" si="12"/>
        <v>265</v>
      </c>
    </row>
    <row r="43" spans="1:9" ht="69.75" customHeight="1" x14ac:dyDescent="0.25">
      <c r="A43" s="1" t="s">
        <v>287</v>
      </c>
      <c r="B43" s="41">
        <v>726</v>
      </c>
      <c r="C43" s="40" t="s">
        <v>238</v>
      </c>
      <c r="D43" s="40">
        <v>13</v>
      </c>
      <c r="E43" s="40" t="s">
        <v>288</v>
      </c>
      <c r="F43" s="41"/>
      <c r="G43" s="29">
        <f>G44</f>
        <v>30</v>
      </c>
      <c r="H43" s="29">
        <f t="shared" ref="H43:I45" si="13">H44</f>
        <v>50</v>
      </c>
      <c r="I43" s="29">
        <f t="shared" si="13"/>
        <v>50</v>
      </c>
    </row>
    <row r="44" spans="1:9" ht="26.25" customHeight="1" x14ac:dyDescent="0.25">
      <c r="A44" s="1" t="s">
        <v>39</v>
      </c>
      <c r="B44" s="41">
        <v>726</v>
      </c>
      <c r="C44" s="40" t="s">
        <v>238</v>
      </c>
      <c r="D44" s="40">
        <v>13</v>
      </c>
      <c r="E44" s="40" t="s">
        <v>289</v>
      </c>
      <c r="F44" s="41"/>
      <c r="G44" s="29">
        <f>G45</f>
        <v>30</v>
      </c>
      <c r="H44" s="29">
        <f t="shared" si="13"/>
        <v>50</v>
      </c>
      <c r="I44" s="29">
        <f t="shared" si="13"/>
        <v>50</v>
      </c>
    </row>
    <row r="45" spans="1:9" ht="24.75" x14ac:dyDescent="0.25">
      <c r="A45" s="4" t="s">
        <v>41</v>
      </c>
      <c r="B45" s="43">
        <v>726</v>
      </c>
      <c r="C45" s="42" t="s">
        <v>238</v>
      </c>
      <c r="D45" s="42">
        <v>13</v>
      </c>
      <c r="E45" s="42" t="s">
        <v>290</v>
      </c>
      <c r="F45" s="43"/>
      <c r="G45" s="32">
        <f>G46</f>
        <v>30</v>
      </c>
      <c r="H45" s="32">
        <f t="shared" si="13"/>
        <v>50</v>
      </c>
      <c r="I45" s="32">
        <f t="shared" si="13"/>
        <v>50</v>
      </c>
    </row>
    <row r="46" spans="1:9" ht="36.75" x14ac:dyDescent="0.25">
      <c r="A46" s="4" t="s">
        <v>18</v>
      </c>
      <c r="B46" s="43">
        <v>726</v>
      </c>
      <c r="C46" s="42" t="s">
        <v>238</v>
      </c>
      <c r="D46" s="42">
        <v>13</v>
      </c>
      <c r="E46" s="42" t="s">
        <v>290</v>
      </c>
      <c r="F46" s="42">
        <v>244</v>
      </c>
      <c r="G46" s="32">
        <f>программы!F33</f>
        <v>30</v>
      </c>
      <c r="H46" s="32">
        <f>программы!G33</f>
        <v>50</v>
      </c>
      <c r="I46" s="32">
        <f>программы!H33</f>
        <v>50</v>
      </c>
    </row>
    <row r="47" spans="1:9" ht="66" customHeight="1" x14ac:dyDescent="0.25">
      <c r="A47" s="31" t="s">
        <v>291</v>
      </c>
      <c r="B47" s="40">
        <v>726</v>
      </c>
      <c r="C47" s="40" t="s">
        <v>238</v>
      </c>
      <c r="D47" s="40">
        <v>13</v>
      </c>
      <c r="E47" s="40" t="s">
        <v>292</v>
      </c>
      <c r="F47" s="40"/>
      <c r="G47" s="3">
        <f>G48</f>
        <v>21.4</v>
      </c>
      <c r="H47" s="3">
        <f t="shared" ref="H47:I48" si="14">H48</f>
        <v>310</v>
      </c>
      <c r="I47" s="3">
        <f t="shared" si="14"/>
        <v>200</v>
      </c>
    </row>
    <row r="48" spans="1:9" ht="24.75" x14ac:dyDescent="0.25">
      <c r="A48" s="1" t="s">
        <v>293</v>
      </c>
      <c r="B48" s="40">
        <v>726</v>
      </c>
      <c r="C48" s="40" t="s">
        <v>238</v>
      </c>
      <c r="D48" s="40">
        <v>13</v>
      </c>
      <c r="E48" s="40" t="s">
        <v>294</v>
      </c>
      <c r="F48" s="40"/>
      <c r="G48" s="3">
        <f>G49</f>
        <v>21.4</v>
      </c>
      <c r="H48" s="3">
        <f t="shared" si="14"/>
        <v>310</v>
      </c>
      <c r="I48" s="3">
        <f t="shared" si="14"/>
        <v>200</v>
      </c>
    </row>
    <row r="49" spans="1:9" ht="24.75" x14ac:dyDescent="0.25">
      <c r="A49" s="4" t="s">
        <v>295</v>
      </c>
      <c r="B49" s="42">
        <v>726</v>
      </c>
      <c r="C49" s="42" t="s">
        <v>238</v>
      </c>
      <c r="D49" s="42">
        <v>13</v>
      </c>
      <c r="E49" s="42" t="s">
        <v>296</v>
      </c>
      <c r="F49" s="42"/>
      <c r="G49" s="6">
        <f>SUM(G50)</f>
        <v>21.4</v>
      </c>
      <c r="H49" s="6">
        <f t="shared" ref="H49:I49" si="15">SUM(H50)</f>
        <v>310</v>
      </c>
      <c r="I49" s="6">
        <f t="shared" si="15"/>
        <v>200</v>
      </c>
    </row>
    <row r="50" spans="1:9" ht="24.75" x14ac:dyDescent="0.25">
      <c r="A50" s="4" t="s">
        <v>80</v>
      </c>
      <c r="B50" s="42">
        <v>726</v>
      </c>
      <c r="C50" s="42" t="s">
        <v>238</v>
      </c>
      <c r="D50" s="42">
        <v>13</v>
      </c>
      <c r="E50" s="42" t="s">
        <v>296</v>
      </c>
      <c r="F50" s="42">
        <v>244</v>
      </c>
      <c r="G50" s="6">
        <f>программы!F39</f>
        <v>21.4</v>
      </c>
      <c r="H50" s="6">
        <f>программы!G39</f>
        <v>310</v>
      </c>
      <c r="I50" s="6">
        <f>программы!H39</f>
        <v>200</v>
      </c>
    </row>
    <row r="51" spans="1:9" ht="75.75" customHeight="1" x14ac:dyDescent="0.25">
      <c r="A51" s="1" t="s">
        <v>297</v>
      </c>
      <c r="B51" s="40">
        <v>726</v>
      </c>
      <c r="C51" s="40" t="s">
        <v>238</v>
      </c>
      <c r="D51" s="40">
        <v>13</v>
      </c>
      <c r="E51" s="40" t="s">
        <v>298</v>
      </c>
      <c r="F51" s="40"/>
      <c r="G51" s="3">
        <f>G52</f>
        <v>15</v>
      </c>
      <c r="H51" s="3">
        <f t="shared" ref="H51:I52" si="16">H52</f>
        <v>15</v>
      </c>
      <c r="I51" s="3">
        <f t="shared" si="16"/>
        <v>15</v>
      </c>
    </row>
    <row r="52" spans="1:9" ht="24.75" x14ac:dyDescent="0.25">
      <c r="A52" s="1" t="s">
        <v>66</v>
      </c>
      <c r="B52" s="40">
        <v>726</v>
      </c>
      <c r="C52" s="40" t="s">
        <v>238</v>
      </c>
      <c r="D52" s="40">
        <v>13</v>
      </c>
      <c r="E52" s="40" t="s">
        <v>299</v>
      </c>
      <c r="F52" s="40"/>
      <c r="G52" s="3">
        <f>G53</f>
        <v>15</v>
      </c>
      <c r="H52" s="3">
        <f t="shared" si="16"/>
        <v>15</v>
      </c>
      <c r="I52" s="3">
        <f t="shared" si="16"/>
        <v>15</v>
      </c>
    </row>
    <row r="53" spans="1:9" ht="24" customHeight="1" x14ac:dyDescent="0.25">
      <c r="A53" s="4" t="s">
        <v>300</v>
      </c>
      <c r="B53" s="42">
        <v>726</v>
      </c>
      <c r="C53" s="42" t="s">
        <v>238</v>
      </c>
      <c r="D53" s="42">
        <v>13</v>
      </c>
      <c r="E53" s="42" t="s">
        <v>301</v>
      </c>
      <c r="F53" s="42"/>
      <c r="G53" s="6">
        <f>SUM(G54)</f>
        <v>15</v>
      </c>
      <c r="H53" s="6">
        <f t="shared" ref="H53:I53" si="17">SUM(H54)</f>
        <v>15</v>
      </c>
      <c r="I53" s="6">
        <f t="shared" si="17"/>
        <v>15</v>
      </c>
    </row>
    <row r="54" spans="1:9" ht="24.75" x14ac:dyDescent="0.25">
      <c r="A54" s="4" t="s">
        <v>80</v>
      </c>
      <c r="B54" s="42">
        <v>726</v>
      </c>
      <c r="C54" s="42" t="s">
        <v>238</v>
      </c>
      <c r="D54" s="42">
        <v>13</v>
      </c>
      <c r="E54" s="42" t="s">
        <v>301</v>
      </c>
      <c r="F54" s="42">
        <v>244</v>
      </c>
      <c r="G54" s="6">
        <f>программы!F56</f>
        <v>15</v>
      </c>
      <c r="H54" s="6">
        <f>программы!G56</f>
        <v>15</v>
      </c>
      <c r="I54" s="6">
        <f>программы!H56</f>
        <v>15</v>
      </c>
    </row>
    <row r="55" spans="1:9" x14ac:dyDescent="0.25">
      <c r="A55" s="1" t="s">
        <v>219</v>
      </c>
      <c r="B55" s="40">
        <v>726</v>
      </c>
      <c r="C55" s="40" t="s">
        <v>238</v>
      </c>
      <c r="D55" s="40">
        <v>13</v>
      </c>
      <c r="E55" s="40" t="s">
        <v>302</v>
      </c>
      <c r="F55" s="40"/>
      <c r="G55" s="3">
        <f>G58</f>
        <v>192.3</v>
      </c>
      <c r="H55" s="3">
        <f t="shared" ref="H55:I55" si="18">H58</f>
        <v>0</v>
      </c>
      <c r="I55" s="3">
        <f t="shared" si="18"/>
        <v>0</v>
      </c>
    </row>
    <row r="56" spans="1:9" ht="36.75" hidden="1" x14ac:dyDescent="0.25">
      <c r="A56" s="4" t="s">
        <v>221</v>
      </c>
      <c r="B56" s="42">
        <v>726</v>
      </c>
      <c r="C56" s="42" t="s">
        <v>238</v>
      </c>
      <c r="D56" s="42">
        <v>13</v>
      </c>
      <c r="E56" s="42" t="s">
        <v>220</v>
      </c>
      <c r="F56" s="42"/>
      <c r="G56" s="6"/>
      <c r="H56" s="6"/>
      <c r="I56" s="6"/>
    </row>
    <row r="57" spans="1:9" ht="48.75" hidden="1" x14ac:dyDescent="0.25">
      <c r="A57" s="4" t="s">
        <v>303</v>
      </c>
      <c r="B57" s="42">
        <v>726</v>
      </c>
      <c r="C57" s="42" t="s">
        <v>238</v>
      </c>
      <c r="D57" s="42">
        <v>13</v>
      </c>
      <c r="E57" s="42" t="s">
        <v>223</v>
      </c>
      <c r="F57" s="42"/>
      <c r="G57" s="6"/>
      <c r="H57" s="6"/>
      <c r="I57" s="6"/>
    </row>
    <row r="58" spans="1:9" ht="48.75" x14ac:dyDescent="0.25">
      <c r="A58" s="4" t="s">
        <v>222</v>
      </c>
      <c r="B58" s="42">
        <v>726</v>
      </c>
      <c r="C58" s="42" t="s">
        <v>238</v>
      </c>
      <c r="D58" s="42">
        <v>13</v>
      </c>
      <c r="E58" s="42" t="s">
        <v>224</v>
      </c>
      <c r="F58" s="42"/>
      <c r="G58" s="6">
        <f>SUM(G59)</f>
        <v>192.3</v>
      </c>
      <c r="H58" s="6">
        <f t="shared" ref="H58:I58" si="19">SUM(H59)</f>
        <v>0</v>
      </c>
      <c r="I58" s="6">
        <f t="shared" si="19"/>
        <v>0</v>
      </c>
    </row>
    <row r="59" spans="1:9" x14ac:dyDescent="0.25">
      <c r="A59" s="4" t="s">
        <v>225</v>
      </c>
      <c r="B59" s="42">
        <v>726</v>
      </c>
      <c r="C59" s="42" t="s">
        <v>238</v>
      </c>
      <c r="D59" s="42">
        <v>13</v>
      </c>
      <c r="E59" s="42" t="s">
        <v>224</v>
      </c>
      <c r="F59" s="42">
        <v>870</v>
      </c>
      <c r="G59" s="6">
        <f>программы!F272</f>
        <v>192.3</v>
      </c>
      <c r="H59" s="6">
        <f>программы!G272</f>
        <v>0</v>
      </c>
      <c r="I59" s="6">
        <f>программы!H272</f>
        <v>0</v>
      </c>
    </row>
    <row r="60" spans="1:9" ht="36.75" x14ac:dyDescent="0.25">
      <c r="A60" s="1" t="s">
        <v>215</v>
      </c>
      <c r="B60" s="40">
        <v>726</v>
      </c>
      <c r="C60" s="40" t="s">
        <v>238</v>
      </c>
      <c r="D60" s="40">
        <v>13</v>
      </c>
      <c r="E60" s="40" t="s">
        <v>286</v>
      </c>
      <c r="F60" s="40"/>
      <c r="G60" s="3">
        <f>SUM(G61)</f>
        <v>140.75</v>
      </c>
      <c r="H60" s="3">
        <f t="shared" ref="H60:I61" si="20">SUM(H61)</f>
        <v>0</v>
      </c>
      <c r="I60" s="3">
        <f t="shared" si="20"/>
        <v>0</v>
      </c>
    </row>
    <row r="61" spans="1:9" x14ac:dyDescent="0.25">
      <c r="A61" s="4" t="s">
        <v>217</v>
      </c>
      <c r="B61" s="42">
        <v>726</v>
      </c>
      <c r="C61" s="42" t="s">
        <v>238</v>
      </c>
      <c r="D61" s="42">
        <v>13</v>
      </c>
      <c r="E61" s="42" t="s">
        <v>216</v>
      </c>
      <c r="F61" s="42"/>
      <c r="G61" s="6">
        <f>SUM(G62)</f>
        <v>140.75</v>
      </c>
      <c r="H61" s="6">
        <f t="shared" si="20"/>
        <v>0</v>
      </c>
      <c r="I61" s="6">
        <f t="shared" si="20"/>
        <v>0</v>
      </c>
    </row>
    <row r="62" spans="1:9" x14ac:dyDescent="0.25">
      <c r="A62" s="4" t="s">
        <v>218</v>
      </c>
      <c r="B62" s="42">
        <v>726</v>
      </c>
      <c r="C62" s="42" t="s">
        <v>238</v>
      </c>
      <c r="D62" s="42">
        <v>13</v>
      </c>
      <c r="E62" s="42" t="s">
        <v>216</v>
      </c>
      <c r="F62" s="42">
        <v>244</v>
      </c>
      <c r="G62" s="6">
        <f>программы!F263</f>
        <v>140.75</v>
      </c>
      <c r="H62" s="6">
        <f>программы!G263</f>
        <v>0</v>
      </c>
      <c r="I62" s="6">
        <f>программы!H263</f>
        <v>0</v>
      </c>
    </row>
    <row r="63" spans="1:9" ht="24.75" x14ac:dyDescent="0.25">
      <c r="A63" s="1" t="s">
        <v>304</v>
      </c>
      <c r="B63" s="40">
        <v>726</v>
      </c>
      <c r="C63" s="40" t="s">
        <v>237</v>
      </c>
      <c r="D63" s="42"/>
      <c r="E63" s="42"/>
      <c r="F63" s="42"/>
      <c r="G63" s="3">
        <f>SUM(G64)</f>
        <v>81.599999999999994</v>
      </c>
      <c r="H63" s="3">
        <f t="shared" ref="H63:I63" si="21">SUM(H64)</f>
        <v>450</v>
      </c>
      <c r="I63" s="3">
        <f t="shared" si="21"/>
        <v>150</v>
      </c>
    </row>
    <row r="64" spans="1:9" ht="48.75" x14ac:dyDescent="0.25">
      <c r="A64" s="1" t="s">
        <v>57</v>
      </c>
      <c r="B64" s="40">
        <v>726</v>
      </c>
      <c r="C64" s="40" t="s">
        <v>237</v>
      </c>
      <c r="D64" s="40">
        <v>10</v>
      </c>
      <c r="E64" s="40"/>
      <c r="F64" s="40"/>
      <c r="G64" s="3">
        <f>G65+G69</f>
        <v>81.599999999999994</v>
      </c>
      <c r="H64" s="3">
        <f t="shared" ref="H64:I64" si="22">H65+H69</f>
        <v>450</v>
      </c>
      <c r="I64" s="3">
        <f t="shared" si="22"/>
        <v>150</v>
      </c>
    </row>
    <row r="65" spans="1:9" ht="87.75" customHeight="1" x14ac:dyDescent="0.25">
      <c r="A65" s="1" t="s">
        <v>305</v>
      </c>
      <c r="B65" s="41">
        <v>726</v>
      </c>
      <c r="C65" s="40" t="s">
        <v>237</v>
      </c>
      <c r="D65" s="40">
        <v>10</v>
      </c>
      <c r="E65" s="40" t="s">
        <v>306</v>
      </c>
      <c r="F65" s="40"/>
      <c r="G65" s="3">
        <f>SUM(G66)</f>
        <v>50</v>
      </c>
      <c r="H65" s="3">
        <f t="shared" ref="H65:I67" si="23">SUM(H66)</f>
        <v>300</v>
      </c>
      <c r="I65" s="3">
        <f t="shared" si="23"/>
        <v>100</v>
      </c>
    </row>
    <row r="66" spans="1:9" x14ac:dyDescent="0.25">
      <c r="A66" s="1" t="s">
        <v>52</v>
      </c>
      <c r="B66" s="41">
        <v>726</v>
      </c>
      <c r="C66" s="40" t="s">
        <v>237</v>
      </c>
      <c r="D66" s="40">
        <v>10</v>
      </c>
      <c r="E66" s="40" t="s">
        <v>307</v>
      </c>
      <c r="F66" s="40"/>
      <c r="G66" s="6">
        <f>SUM(G67)</f>
        <v>50</v>
      </c>
      <c r="H66" s="6">
        <f t="shared" si="23"/>
        <v>300</v>
      </c>
      <c r="I66" s="6">
        <f t="shared" si="23"/>
        <v>100</v>
      </c>
    </row>
    <row r="67" spans="1:9" ht="52.5" customHeight="1" x14ac:dyDescent="0.25">
      <c r="A67" s="4" t="s">
        <v>54</v>
      </c>
      <c r="B67" s="42">
        <v>726</v>
      </c>
      <c r="C67" s="42" t="s">
        <v>237</v>
      </c>
      <c r="D67" s="42">
        <v>10</v>
      </c>
      <c r="E67" s="42" t="s">
        <v>308</v>
      </c>
      <c r="F67" s="42"/>
      <c r="G67" s="6">
        <f>SUM(G68)</f>
        <v>50</v>
      </c>
      <c r="H67" s="6">
        <f t="shared" si="23"/>
        <v>300</v>
      </c>
      <c r="I67" s="6">
        <f t="shared" si="23"/>
        <v>100</v>
      </c>
    </row>
    <row r="68" spans="1:9" ht="24.75" x14ac:dyDescent="0.25">
      <c r="A68" s="4" t="s">
        <v>80</v>
      </c>
      <c r="B68" s="42">
        <v>726</v>
      </c>
      <c r="C68" s="42" t="s">
        <v>237</v>
      </c>
      <c r="D68" s="42">
        <v>10</v>
      </c>
      <c r="E68" s="42" t="s">
        <v>308</v>
      </c>
      <c r="F68" s="42">
        <v>244</v>
      </c>
      <c r="G68" s="6">
        <f>программы!F45</f>
        <v>50</v>
      </c>
      <c r="H68" s="6">
        <f>программы!G45</f>
        <v>300</v>
      </c>
      <c r="I68" s="6">
        <f>программы!H45</f>
        <v>100</v>
      </c>
    </row>
    <row r="69" spans="1:9" ht="84.75" customHeight="1" x14ac:dyDescent="0.25">
      <c r="A69" s="1" t="s">
        <v>309</v>
      </c>
      <c r="B69" s="45">
        <v>726</v>
      </c>
      <c r="C69" s="41" t="s">
        <v>237</v>
      </c>
      <c r="D69" s="41">
        <v>10</v>
      </c>
      <c r="E69" s="41" t="s">
        <v>310</v>
      </c>
      <c r="F69" s="41"/>
      <c r="G69" s="29">
        <f>SUM(G70)</f>
        <v>31.6</v>
      </c>
      <c r="H69" s="29">
        <f t="shared" ref="H69:I71" si="24">SUM(H70)</f>
        <v>150</v>
      </c>
      <c r="I69" s="29">
        <f t="shared" si="24"/>
        <v>50</v>
      </c>
    </row>
    <row r="70" spans="1:9" x14ac:dyDescent="0.25">
      <c r="A70" s="1" t="s">
        <v>133</v>
      </c>
      <c r="B70" s="18">
        <v>726</v>
      </c>
      <c r="C70" s="40" t="s">
        <v>237</v>
      </c>
      <c r="D70" s="40">
        <v>10</v>
      </c>
      <c r="E70" s="41" t="s">
        <v>311</v>
      </c>
      <c r="F70" s="42"/>
      <c r="G70" s="3">
        <f>SUM(G71)</f>
        <v>31.6</v>
      </c>
      <c r="H70" s="3">
        <f t="shared" si="24"/>
        <v>150</v>
      </c>
      <c r="I70" s="3">
        <f t="shared" si="24"/>
        <v>50</v>
      </c>
    </row>
    <row r="71" spans="1:9" ht="24.75" x14ac:dyDescent="0.25">
      <c r="A71" s="4" t="s">
        <v>135</v>
      </c>
      <c r="B71" s="19">
        <v>726</v>
      </c>
      <c r="C71" s="42" t="s">
        <v>237</v>
      </c>
      <c r="D71" s="42">
        <v>10</v>
      </c>
      <c r="E71" s="42" t="s">
        <v>312</v>
      </c>
      <c r="F71" s="42"/>
      <c r="G71" s="6">
        <f>SUM(G72)</f>
        <v>31.6</v>
      </c>
      <c r="H71" s="6">
        <f t="shared" si="24"/>
        <v>150</v>
      </c>
      <c r="I71" s="6">
        <f t="shared" si="24"/>
        <v>50</v>
      </c>
    </row>
    <row r="72" spans="1:9" ht="24.75" x14ac:dyDescent="0.25">
      <c r="A72" s="4" t="s">
        <v>80</v>
      </c>
      <c r="B72" s="19">
        <v>726</v>
      </c>
      <c r="C72" s="42" t="s">
        <v>237</v>
      </c>
      <c r="D72" s="42">
        <v>10</v>
      </c>
      <c r="E72" s="42" t="s">
        <v>312</v>
      </c>
      <c r="F72" s="42">
        <v>244</v>
      </c>
      <c r="G72" s="6">
        <f>программы!F154</f>
        <v>31.6</v>
      </c>
      <c r="H72" s="6">
        <f>программы!G154</f>
        <v>150</v>
      </c>
      <c r="I72" s="6">
        <f>программы!H154</f>
        <v>50</v>
      </c>
    </row>
    <row r="73" spans="1:9" x14ac:dyDescent="0.25">
      <c r="A73" s="1" t="s">
        <v>78</v>
      </c>
      <c r="B73" s="40">
        <v>726</v>
      </c>
      <c r="C73" s="40" t="s">
        <v>239</v>
      </c>
      <c r="D73" s="42"/>
      <c r="E73" s="42"/>
      <c r="F73" s="42"/>
      <c r="G73" s="3">
        <f>G74+G84</f>
        <v>15465.2</v>
      </c>
      <c r="H73" s="3">
        <f t="shared" ref="H73:I73" si="25">H74+H84</f>
        <v>4381.7</v>
      </c>
      <c r="I73" s="3">
        <f t="shared" si="25"/>
        <v>4420.2</v>
      </c>
    </row>
    <row r="74" spans="1:9" x14ac:dyDescent="0.25">
      <c r="A74" s="1" t="s">
        <v>168</v>
      </c>
      <c r="B74" s="40">
        <v>726</v>
      </c>
      <c r="C74" s="40" t="s">
        <v>239</v>
      </c>
      <c r="D74" s="40" t="s">
        <v>253</v>
      </c>
      <c r="E74" s="42"/>
      <c r="F74" s="42"/>
      <c r="G74" s="3">
        <f>G75</f>
        <v>15301.2</v>
      </c>
      <c r="H74" s="3">
        <f t="shared" ref="H74:I76" si="26">H75</f>
        <v>3741.7</v>
      </c>
      <c r="I74" s="3">
        <f t="shared" si="26"/>
        <v>3950.2</v>
      </c>
    </row>
    <row r="75" spans="1:9" ht="60.75" x14ac:dyDescent="0.25">
      <c r="A75" s="7" t="s">
        <v>313</v>
      </c>
      <c r="B75" s="41">
        <v>726</v>
      </c>
      <c r="C75" s="41" t="s">
        <v>239</v>
      </c>
      <c r="D75" s="41" t="s">
        <v>253</v>
      </c>
      <c r="E75" s="41" t="s">
        <v>314</v>
      </c>
      <c r="F75" s="42"/>
      <c r="G75" s="29">
        <f>G76</f>
        <v>15301.2</v>
      </c>
      <c r="H75" s="29">
        <f t="shared" si="26"/>
        <v>3741.7</v>
      </c>
      <c r="I75" s="29">
        <f t="shared" si="26"/>
        <v>3950.2</v>
      </c>
    </row>
    <row r="76" spans="1:9" ht="24" customHeight="1" x14ac:dyDescent="0.25">
      <c r="A76" s="7" t="s">
        <v>164</v>
      </c>
      <c r="B76" s="41">
        <v>726</v>
      </c>
      <c r="C76" s="41" t="s">
        <v>239</v>
      </c>
      <c r="D76" s="41" t="s">
        <v>253</v>
      </c>
      <c r="E76" s="41" t="s">
        <v>315</v>
      </c>
      <c r="F76" s="42"/>
      <c r="G76" s="29">
        <f>G77</f>
        <v>15301.2</v>
      </c>
      <c r="H76" s="29">
        <f t="shared" si="26"/>
        <v>3741.7</v>
      </c>
      <c r="I76" s="29">
        <f t="shared" si="26"/>
        <v>3950.2</v>
      </c>
    </row>
    <row r="77" spans="1:9" ht="26.25" customHeight="1" x14ac:dyDescent="0.25">
      <c r="A77" s="7" t="s">
        <v>316</v>
      </c>
      <c r="B77" s="41">
        <v>726</v>
      </c>
      <c r="C77" s="41" t="s">
        <v>239</v>
      </c>
      <c r="D77" s="41" t="s">
        <v>253</v>
      </c>
      <c r="E77" s="41" t="s">
        <v>317</v>
      </c>
      <c r="F77" s="42"/>
      <c r="G77" s="29">
        <f>G78+G80+G82</f>
        <v>15301.2</v>
      </c>
      <c r="H77" s="29">
        <f t="shared" ref="H77:I77" si="27">H78+H80+H82</f>
        <v>3741.7</v>
      </c>
      <c r="I77" s="29">
        <f t="shared" si="27"/>
        <v>3950.2</v>
      </c>
    </row>
    <row r="78" spans="1:9" x14ac:dyDescent="0.25">
      <c r="A78" s="4" t="s">
        <v>166</v>
      </c>
      <c r="B78" s="19">
        <v>726</v>
      </c>
      <c r="C78" s="42" t="s">
        <v>239</v>
      </c>
      <c r="D78" s="42" t="s">
        <v>253</v>
      </c>
      <c r="E78" s="42" t="s">
        <v>318</v>
      </c>
      <c r="F78" s="42"/>
      <c r="G78" s="6">
        <f>G79</f>
        <v>2873.5</v>
      </c>
      <c r="H78" s="6">
        <f t="shared" ref="H78:I78" si="28">H79</f>
        <v>3741.7</v>
      </c>
      <c r="I78" s="6">
        <f t="shared" si="28"/>
        <v>3950.2</v>
      </c>
    </row>
    <row r="79" spans="1:9" ht="24.75" x14ac:dyDescent="0.25">
      <c r="A79" s="4" t="s">
        <v>80</v>
      </c>
      <c r="B79" s="19">
        <v>726</v>
      </c>
      <c r="C79" s="42" t="s">
        <v>239</v>
      </c>
      <c r="D79" s="42" t="s">
        <v>253</v>
      </c>
      <c r="E79" s="42" t="s">
        <v>318</v>
      </c>
      <c r="F79" s="42">
        <v>244</v>
      </c>
      <c r="G79" s="6">
        <f>программы!F200</f>
        <v>2873.5</v>
      </c>
      <c r="H79" s="6">
        <f>программы!G200</f>
        <v>3741.7</v>
      </c>
      <c r="I79" s="6">
        <f>программы!H200</f>
        <v>3950.2</v>
      </c>
    </row>
    <row r="80" spans="1:9" ht="25.5" customHeight="1" x14ac:dyDescent="0.25">
      <c r="A80" s="4" t="s">
        <v>319</v>
      </c>
      <c r="B80" s="19">
        <v>726</v>
      </c>
      <c r="C80" s="42" t="s">
        <v>239</v>
      </c>
      <c r="D80" s="42" t="s">
        <v>253</v>
      </c>
      <c r="E80" s="42" t="s">
        <v>171</v>
      </c>
      <c r="F80" s="44"/>
      <c r="G80" s="6">
        <f>G81</f>
        <v>9000</v>
      </c>
      <c r="H80" s="6">
        <f t="shared" ref="H80:I80" si="29">H81</f>
        <v>0</v>
      </c>
      <c r="I80" s="6">
        <f t="shared" si="29"/>
        <v>0</v>
      </c>
    </row>
    <row r="81" spans="1:9" x14ac:dyDescent="0.25">
      <c r="A81" s="4" t="s">
        <v>169</v>
      </c>
      <c r="B81" s="19">
        <v>726</v>
      </c>
      <c r="C81" s="42" t="s">
        <v>239</v>
      </c>
      <c r="D81" s="42" t="s">
        <v>253</v>
      </c>
      <c r="E81" s="42" t="s">
        <v>171</v>
      </c>
      <c r="F81" s="42">
        <v>244</v>
      </c>
      <c r="G81" s="6">
        <f>программы!F204</f>
        <v>9000</v>
      </c>
      <c r="H81" s="6">
        <f>программы!G204</f>
        <v>0</v>
      </c>
      <c r="I81" s="6">
        <f>программы!H204</f>
        <v>0</v>
      </c>
    </row>
    <row r="82" spans="1:9" ht="24.75" x14ac:dyDescent="0.25">
      <c r="A82" s="4" t="s">
        <v>320</v>
      </c>
      <c r="B82" s="19">
        <v>726</v>
      </c>
      <c r="C82" s="42" t="s">
        <v>239</v>
      </c>
      <c r="D82" s="42" t="s">
        <v>253</v>
      </c>
      <c r="E82" s="42" t="s">
        <v>173</v>
      </c>
      <c r="F82" s="44"/>
      <c r="G82" s="6">
        <f>G83</f>
        <v>3427.7</v>
      </c>
      <c r="H82" s="6">
        <f t="shared" ref="H82:I82" si="30">H83</f>
        <v>0</v>
      </c>
      <c r="I82" s="6">
        <f t="shared" si="30"/>
        <v>0</v>
      </c>
    </row>
    <row r="83" spans="1:9" x14ac:dyDescent="0.25">
      <c r="A83" s="4" t="s">
        <v>169</v>
      </c>
      <c r="B83" s="19">
        <v>726</v>
      </c>
      <c r="C83" s="42" t="s">
        <v>239</v>
      </c>
      <c r="D83" s="42" t="s">
        <v>253</v>
      </c>
      <c r="E83" s="42" t="s">
        <v>173</v>
      </c>
      <c r="F83" s="42">
        <v>244</v>
      </c>
      <c r="G83" s="6">
        <f>программы!F208</f>
        <v>3427.7</v>
      </c>
      <c r="H83" s="6">
        <f>программы!G208</f>
        <v>0</v>
      </c>
      <c r="I83" s="6">
        <f>программы!H208</f>
        <v>0</v>
      </c>
    </row>
    <row r="84" spans="1:9" ht="24.75" x14ac:dyDescent="0.25">
      <c r="A84" s="1" t="s">
        <v>79</v>
      </c>
      <c r="B84" s="18">
        <v>726</v>
      </c>
      <c r="C84" s="40" t="s">
        <v>239</v>
      </c>
      <c r="D84" s="40">
        <v>12</v>
      </c>
      <c r="E84" s="40"/>
      <c r="F84" s="40"/>
      <c r="G84" s="3">
        <f>G85+G99</f>
        <v>164</v>
      </c>
      <c r="H84" s="3">
        <f t="shared" ref="H84:I84" si="31">H85+H99</f>
        <v>640</v>
      </c>
      <c r="I84" s="3">
        <f t="shared" si="31"/>
        <v>470</v>
      </c>
    </row>
    <row r="85" spans="1:9" ht="86.25" customHeight="1" x14ac:dyDescent="0.25">
      <c r="A85" s="31" t="s">
        <v>321</v>
      </c>
      <c r="B85" s="45">
        <v>726</v>
      </c>
      <c r="C85" s="41" t="s">
        <v>239</v>
      </c>
      <c r="D85" s="41">
        <v>12</v>
      </c>
      <c r="E85" s="41" t="s">
        <v>322</v>
      </c>
      <c r="F85" s="41"/>
      <c r="G85" s="29">
        <f>G86</f>
        <v>164</v>
      </c>
      <c r="H85" s="29">
        <f t="shared" ref="H85:I85" si="32">H86</f>
        <v>590</v>
      </c>
      <c r="I85" s="29">
        <f t="shared" si="32"/>
        <v>420</v>
      </c>
    </row>
    <row r="86" spans="1:9" ht="24.75" x14ac:dyDescent="0.25">
      <c r="A86" s="4" t="s">
        <v>74</v>
      </c>
      <c r="B86" s="19">
        <v>726</v>
      </c>
      <c r="C86" s="42" t="s">
        <v>239</v>
      </c>
      <c r="D86" s="42">
        <v>12</v>
      </c>
      <c r="E86" s="42" t="s">
        <v>323</v>
      </c>
      <c r="F86" s="42"/>
      <c r="G86" s="6">
        <f>G87+G89+G91+G93+G95+G97</f>
        <v>164</v>
      </c>
      <c r="H86" s="6">
        <f t="shared" ref="H86:I86" si="33">H87+H89+H91+H93+H95+H97</f>
        <v>590</v>
      </c>
      <c r="I86" s="6">
        <f t="shared" si="33"/>
        <v>420</v>
      </c>
    </row>
    <row r="87" spans="1:9" ht="36.75" x14ac:dyDescent="0.25">
      <c r="A87" s="12" t="s">
        <v>76</v>
      </c>
      <c r="B87" s="19">
        <v>726</v>
      </c>
      <c r="C87" s="42" t="s">
        <v>239</v>
      </c>
      <c r="D87" s="42">
        <v>12</v>
      </c>
      <c r="E87" s="42" t="s">
        <v>324</v>
      </c>
      <c r="F87" s="42"/>
      <c r="G87" s="6">
        <f>G88</f>
        <v>43</v>
      </c>
      <c r="H87" s="6">
        <f t="shared" ref="H87:I87" si="34">H88</f>
        <v>70</v>
      </c>
      <c r="I87" s="6">
        <f t="shared" si="34"/>
        <v>70</v>
      </c>
    </row>
    <row r="88" spans="1:9" ht="24.75" x14ac:dyDescent="0.25">
      <c r="A88" s="4" t="s">
        <v>80</v>
      </c>
      <c r="B88" s="19">
        <v>726</v>
      </c>
      <c r="C88" s="42" t="s">
        <v>239</v>
      </c>
      <c r="D88" s="42">
        <v>12</v>
      </c>
      <c r="E88" s="42" t="s">
        <v>324</v>
      </c>
      <c r="F88" s="42">
        <v>244</v>
      </c>
      <c r="G88" s="6">
        <f>программы!F63</f>
        <v>43</v>
      </c>
      <c r="H88" s="6">
        <f>программы!G63</f>
        <v>70</v>
      </c>
      <c r="I88" s="6">
        <f>программы!H63</f>
        <v>70</v>
      </c>
    </row>
    <row r="89" spans="1:9" ht="60.75" x14ac:dyDescent="0.25">
      <c r="A89" s="12" t="s">
        <v>81</v>
      </c>
      <c r="B89" s="19">
        <v>726</v>
      </c>
      <c r="C89" s="42" t="s">
        <v>239</v>
      </c>
      <c r="D89" s="42">
        <v>12</v>
      </c>
      <c r="E89" s="42" t="s">
        <v>325</v>
      </c>
      <c r="F89" s="42"/>
      <c r="G89" s="6">
        <f>G90</f>
        <v>0</v>
      </c>
      <c r="H89" s="6">
        <f t="shared" ref="H89:I89" si="35">H90</f>
        <v>70</v>
      </c>
      <c r="I89" s="6">
        <f t="shared" si="35"/>
        <v>70</v>
      </c>
    </row>
    <row r="90" spans="1:9" ht="24.75" x14ac:dyDescent="0.25">
      <c r="A90" s="4" t="s">
        <v>80</v>
      </c>
      <c r="B90" s="19">
        <v>726</v>
      </c>
      <c r="C90" s="42" t="s">
        <v>239</v>
      </c>
      <c r="D90" s="42">
        <v>12</v>
      </c>
      <c r="E90" s="42" t="s">
        <v>325</v>
      </c>
      <c r="F90" s="42">
        <v>244</v>
      </c>
      <c r="G90" s="6">
        <f>программы!F67</f>
        <v>0</v>
      </c>
      <c r="H90" s="6">
        <f>программы!G67</f>
        <v>70</v>
      </c>
      <c r="I90" s="6">
        <f>программы!H67</f>
        <v>70</v>
      </c>
    </row>
    <row r="91" spans="1:9" ht="74.25" customHeight="1" x14ac:dyDescent="0.25">
      <c r="A91" s="12" t="s">
        <v>83</v>
      </c>
      <c r="B91" s="19">
        <v>726</v>
      </c>
      <c r="C91" s="42" t="s">
        <v>239</v>
      </c>
      <c r="D91" s="42">
        <v>12</v>
      </c>
      <c r="E91" s="42" t="s">
        <v>326</v>
      </c>
      <c r="F91" s="42"/>
      <c r="G91" s="6">
        <f>G92</f>
        <v>0</v>
      </c>
      <c r="H91" s="6">
        <f t="shared" ref="H91:I91" si="36">H92</f>
        <v>100</v>
      </c>
      <c r="I91" s="6">
        <f t="shared" si="36"/>
        <v>70</v>
      </c>
    </row>
    <row r="92" spans="1:9" ht="24.75" x14ac:dyDescent="0.25">
      <c r="A92" s="4" t="s">
        <v>80</v>
      </c>
      <c r="B92" s="19">
        <v>726</v>
      </c>
      <c r="C92" s="42" t="s">
        <v>239</v>
      </c>
      <c r="D92" s="42">
        <v>12</v>
      </c>
      <c r="E92" s="42" t="s">
        <v>326</v>
      </c>
      <c r="F92" s="42">
        <v>244</v>
      </c>
      <c r="G92" s="6">
        <f>программы!F71</f>
        <v>0</v>
      </c>
      <c r="H92" s="6">
        <f>программы!G71</f>
        <v>100</v>
      </c>
      <c r="I92" s="6">
        <f>программы!H71</f>
        <v>70</v>
      </c>
    </row>
    <row r="93" spans="1:9" ht="24.75" x14ac:dyDescent="0.25">
      <c r="A93" s="12" t="s">
        <v>85</v>
      </c>
      <c r="B93" s="19">
        <v>726</v>
      </c>
      <c r="C93" s="42" t="s">
        <v>239</v>
      </c>
      <c r="D93" s="42">
        <v>12</v>
      </c>
      <c r="E93" s="42" t="s">
        <v>327</v>
      </c>
      <c r="F93" s="42"/>
      <c r="G93" s="6">
        <f>G94</f>
        <v>0</v>
      </c>
      <c r="H93" s="6">
        <f t="shared" ref="H93:I93" si="37">H94</f>
        <v>150</v>
      </c>
      <c r="I93" s="6">
        <f t="shared" si="37"/>
        <v>70</v>
      </c>
    </row>
    <row r="94" spans="1:9" ht="24.75" x14ac:dyDescent="0.25">
      <c r="A94" s="4" t="s">
        <v>80</v>
      </c>
      <c r="B94" s="19">
        <v>726</v>
      </c>
      <c r="C94" s="42" t="s">
        <v>239</v>
      </c>
      <c r="D94" s="42">
        <v>12</v>
      </c>
      <c r="E94" s="42" t="s">
        <v>327</v>
      </c>
      <c r="F94" s="42">
        <v>244</v>
      </c>
      <c r="G94" s="6">
        <f>программы!F75</f>
        <v>0</v>
      </c>
      <c r="H94" s="6">
        <f>программы!G75</f>
        <v>150</v>
      </c>
      <c r="I94" s="6">
        <f>программы!H75</f>
        <v>70</v>
      </c>
    </row>
    <row r="95" spans="1:9" ht="24.75" x14ac:dyDescent="0.25">
      <c r="A95" s="12" t="s">
        <v>87</v>
      </c>
      <c r="B95" s="19">
        <v>726</v>
      </c>
      <c r="C95" s="42" t="s">
        <v>239</v>
      </c>
      <c r="D95" s="42">
        <v>12</v>
      </c>
      <c r="E95" s="42" t="s">
        <v>328</v>
      </c>
      <c r="F95" s="42"/>
      <c r="G95" s="6">
        <f>G96</f>
        <v>31</v>
      </c>
      <c r="H95" s="6">
        <f t="shared" ref="H95:I95" si="38">H96</f>
        <v>100</v>
      </c>
      <c r="I95" s="6">
        <f t="shared" si="38"/>
        <v>70</v>
      </c>
    </row>
    <row r="96" spans="1:9" ht="24.75" x14ac:dyDescent="0.25">
      <c r="A96" s="4" t="s">
        <v>80</v>
      </c>
      <c r="B96" s="19">
        <v>726</v>
      </c>
      <c r="C96" s="42" t="s">
        <v>239</v>
      </c>
      <c r="D96" s="42">
        <v>12</v>
      </c>
      <c r="E96" s="42" t="s">
        <v>328</v>
      </c>
      <c r="F96" s="42">
        <v>244</v>
      </c>
      <c r="G96" s="6">
        <f>программы!F79</f>
        <v>31</v>
      </c>
      <c r="H96" s="6">
        <f>программы!G79</f>
        <v>100</v>
      </c>
      <c r="I96" s="6">
        <f>программы!H79</f>
        <v>70</v>
      </c>
    </row>
    <row r="97" spans="1:9" ht="36.75" x14ac:dyDescent="0.25">
      <c r="A97" s="12" t="s">
        <v>89</v>
      </c>
      <c r="B97" s="19">
        <v>726</v>
      </c>
      <c r="C97" s="42" t="s">
        <v>239</v>
      </c>
      <c r="D97" s="42">
        <v>12</v>
      </c>
      <c r="E97" s="42" t="s">
        <v>329</v>
      </c>
      <c r="F97" s="42"/>
      <c r="G97" s="6">
        <f>G98</f>
        <v>90</v>
      </c>
      <c r="H97" s="6">
        <f t="shared" ref="H97:I97" si="39">H98</f>
        <v>100</v>
      </c>
      <c r="I97" s="6">
        <f t="shared" si="39"/>
        <v>70</v>
      </c>
    </row>
    <row r="98" spans="1:9" ht="24.75" x14ac:dyDescent="0.25">
      <c r="A98" s="4" t="s">
        <v>80</v>
      </c>
      <c r="B98" s="19">
        <v>726</v>
      </c>
      <c r="C98" s="42" t="s">
        <v>239</v>
      </c>
      <c r="D98" s="42">
        <v>12</v>
      </c>
      <c r="E98" s="42" t="s">
        <v>329</v>
      </c>
      <c r="F98" s="42">
        <v>244</v>
      </c>
      <c r="G98" s="6">
        <f>программы!F83</f>
        <v>90</v>
      </c>
      <c r="H98" s="6">
        <f>программы!G83</f>
        <v>100</v>
      </c>
      <c r="I98" s="6">
        <f>программы!H83</f>
        <v>70</v>
      </c>
    </row>
    <row r="99" spans="1:9" ht="112.5" customHeight="1" x14ac:dyDescent="0.25">
      <c r="A99" s="9" t="s">
        <v>396</v>
      </c>
      <c r="B99" s="18">
        <v>726</v>
      </c>
      <c r="C99" s="40" t="s">
        <v>239</v>
      </c>
      <c r="D99" s="40">
        <v>12</v>
      </c>
      <c r="E99" s="20" t="s">
        <v>138</v>
      </c>
      <c r="F99" s="40"/>
      <c r="G99" s="3">
        <f>G100</f>
        <v>0</v>
      </c>
      <c r="H99" s="3">
        <f t="shared" ref="H99:I100" si="40">H100</f>
        <v>50</v>
      </c>
      <c r="I99" s="3">
        <f t="shared" si="40"/>
        <v>50</v>
      </c>
    </row>
    <row r="100" spans="1:9" ht="26.25" customHeight="1" x14ac:dyDescent="0.25">
      <c r="A100" s="10" t="s">
        <v>139</v>
      </c>
      <c r="B100" s="19">
        <v>726</v>
      </c>
      <c r="C100" s="42" t="s">
        <v>239</v>
      </c>
      <c r="D100" s="42">
        <v>12</v>
      </c>
      <c r="E100" s="21" t="s">
        <v>138</v>
      </c>
      <c r="F100" s="42"/>
      <c r="G100" s="6">
        <f>G101</f>
        <v>0</v>
      </c>
      <c r="H100" s="6">
        <f t="shared" si="40"/>
        <v>50</v>
      </c>
      <c r="I100" s="6">
        <f t="shared" si="40"/>
        <v>50</v>
      </c>
    </row>
    <row r="101" spans="1:9" ht="24.75" x14ac:dyDescent="0.25">
      <c r="A101" s="10" t="s">
        <v>80</v>
      </c>
      <c r="B101" s="19">
        <v>726</v>
      </c>
      <c r="C101" s="42" t="s">
        <v>239</v>
      </c>
      <c r="D101" s="42">
        <v>12</v>
      </c>
      <c r="E101" s="21" t="s">
        <v>138</v>
      </c>
      <c r="F101" s="42">
        <v>244</v>
      </c>
      <c r="G101" s="6">
        <f>программы!F163</f>
        <v>0</v>
      </c>
      <c r="H101" s="6">
        <f>программы!G163</f>
        <v>50</v>
      </c>
      <c r="I101" s="6">
        <f>программы!H163</f>
        <v>50</v>
      </c>
    </row>
    <row r="102" spans="1:9" x14ac:dyDescent="0.25">
      <c r="A102" s="1" t="s">
        <v>16</v>
      </c>
      <c r="B102" s="40">
        <v>726</v>
      </c>
      <c r="C102" s="40" t="s">
        <v>236</v>
      </c>
      <c r="D102" s="40"/>
      <c r="E102" s="44"/>
      <c r="F102" s="40"/>
      <c r="G102" s="28">
        <f>G103+G117+G124</f>
        <v>47514.229999999996</v>
      </c>
      <c r="H102" s="28">
        <f t="shared" ref="H102:I102" si="41">H103+H117+H124</f>
        <v>21807.3</v>
      </c>
      <c r="I102" s="28">
        <f t="shared" si="41"/>
        <v>12865</v>
      </c>
    </row>
    <row r="103" spans="1:9" x14ac:dyDescent="0.25">
      <c r="A103" s="1" t="s">
        <v>99</v>
      </c>
      <c r="B103" s="40">
        <v>726</v>
      </c>
      <c r="C103" s="40" t="s">
        <v>236</v>
      </c>
      <c r="D103" s="40" t="s">
        <v>238</v>
      </c>
      <c r="E103" s="42"/>
      <c r="F103" s="42"/>
      <c r="G103" s="3">
        <f>G104+G115</f>
        <v>13231.3</v>
      </c>
      <c r="H103" s="3">
        <f t="shared" ref="H103:I103" si="42">H104+H115</f>
        <v>7373.3</v>
      </c>
      <c r="I103" s="3">
        <f t="shared" si="42"/>
        <v>160</v>
      </c>
    </row>
    <row r="104" spans="1:9" ht="75" customHeight="1" x14ac:dyDescent="0.25">
      <c r="A104" s="31" t="s">
        <v>330</v>
      </c>
      <c r="B104" s="41">
        <v>726</v>
      </c>
      <c r="C104" s="41" t="s">
        <v>236</v>
      </c>
      <c r="D104" s="41" t="s">
        <v>238</v>
      </c>
      <c r="E104" s="41" t="s">
        <v>331</v>
      </c>
      <c r="F104" s="41"/>
      <c r="G104" s="3">
        <f>G105+G111+G113</f>
        <v>13111.3</v>
      </c>
      <c r="H104" s="3">
        <f t="shared" ref="H104:I104" si="43">H105+H111+H113</f>
        <v>7073.3</v>
      </c>
      <c r="I104" s="3">
        <f t="shared" si="43"/>
        <v>60</v>
      </c>
    </row>
    <row r="105" spans="1:9" ht="29.25" customHeight="1" x14ac:dyDescent="0.25">
      <c r="A105" s="7" t="s">
        <v>93</v>
      </c>
      <c r="B105" s="41">
        <v>726</v>
      </c>
      <c r="C105" s="41" t="s">
        <v>236</v>
      </c>
      <c r="D105" s="41" t="s">
        <v>238</v>
      </c>
      <c r="E105" s="41" t="s">
        <v>332</v>
      </c>
      <c r="F105" s="41"/>
      <c r="G105" s="3">
        <f>G106+G109</f>
        <v>2239.8000000000002</v>
      </c>
      <c r="H105" s="3">
        <f t="shared" ref="H105:I105" si="44">H106+H109</f>
        <v>1076.7</v>
      </c>
      <c r="I105" s="3">
        <f t="shared" si="44"/>
        <v>60</v>
      </c>
    </row>
    <row r="106" spans="1:9" ht="36.75" customHeight="1" x14ac:dyDescent="0.25">
      <c r="A106" s="12" t="s">
        <v>242</v>
      </c>
      <c r="B106" s="43">
        <v>726</v>
      </c>
      <c r="C106" s="43" t="s">
        <v>236</v>
      </c>
      <c r="D106" s="43" t="s">
        <v>238</v>
      </c>
      <c r="E106" s="49" t="s">
        <v>334</v>
      </c>
      <c r="F106" s="43"/>
      <c r="G106" s="32">
        <f>G107+G108</f>
        <v>1069.8</v>
      </c>
      <c r="H106" s="32">
        <f t="shared" ref="H106:I106" si="45">H107+H108</f>
        <v>1076.7</v>
      </c>
      <c r="I106" s="32">
        <f t="shared" si="45"/>
        <v>60</v>
      </c>
    </row>
    <row r="107" spans="1:9" ht="24.75" x14ac:dyDescent="0.25">
      <c r="A107" s="4" t="s">
        <v>80</v>
      </c>
      <c r="B107" s="42">
        <v>726</v>
      </c>
      <c r="C107" s="42" t="s">
        <v>236</v>
      </c>
      <c r="D107" s="42" t="s">
        <v>238</v>
      </c>
      <c r="E107" s="19" t="s">
        <v>334</v>
      </c>
      <c r="F107" s="42">
        <v>244</v>
      </c>
      <c r="G107" s="6">
        <f>программы!F89</f>
        <v>158</v>
      </c>
      <c r="H107" s="6">
        <f>программы!G89</f>
        <v>66.7</v>
      </c>
      <c r="I107" s="6">
        <f>программы!H89</f>
        <v>60</v>
      </c>
    </row>
    <row r="108" spans="1:9" ht="25.5" customHeight="1" x14ac:dyDescent="0.25">
      <c r="A108" s="4" t="s">
        <v>100</v>
      </c>
      <c r="B108" s="42" t="s">
        <v>335</v>
      </c>
      <c r="C108" s="42" t="s">
        <v>236</v>
      </c>
      <c r="D108" s="42" t="s">
        <v>238</v>
      </c>
      <c r="E108" s="19" t="s">
        <v>334</v>
      </c>
      <c r="F108" s="42">
        <v>633</v>
      </c>
      <c r="G108" s="6">
        <f>программы!F90</f>
        <v>911.8</v>
      </c>
      <c r="H108" s="6">
        <f>программы!G90</f>
        <v>1010</v>
      </c>
      <c r="I108" s="6">
        <f>программы!H90</f>
        <v>0</v>
      </c>
    </row>
    <row r="109" spans="1:9" ht="36.75" x14ac:dyDescent="0.25">
      <c r="A109" s="51" t="s">
        <v>243</v>
      </c>
      <c r="B109" s="43" t="s">
        <v>398</v>
      </c>
      <c r="C109" s="43" t="s">
        <v>236</v>
      </c>
      <c r="D109" s="43" t="s">
        <v>238</v>
      </c>
      <c r="E109" s="49" t="s">
        <v>400</v>
      </c>
      <c r="F109" s="43"/>
      <c r="G109" s="32">
        <f>G110</f>
        <v>1170</v>
      </c>
      <c r="H109" s="32">
        <f t="shared" ref="H109:I109" si="46">H110</f>
        <v>0</v>
      </c>
      <c r="I109" s="32">
        <f t="shared" si="46"/>
        <v>0</v>
      </c>
    </row>
    <row r="110" spans="1:9" ht="34.5" customHeight="1" x14ac:dyDescent="0.25">
      <c r="A110" s="24" t="s">
        <v>244</v>
      </c>
      <c r="B110" s="42" t="s">
        <v>398</v>
      </c>
      <c r="C110" s="42" t="s">
        <v>236</v>
      </c>
      <c r="D110" s="42" t="s">
        <v>238</v>
      </c>
      <c r="E110" s="19" t="s">
        <v>400</v>
      </c>
      <c r="F110" s="42" t="s">
        <v>246</v>
      </c>
      <c r="G110" s="6">
        <f>SUM(программы!F94)</f>
        <v>1170</v>
      </c>
      <c r="H110" s="6">
        <f>SUM(программы!G94)</f>
        <v>0</v>
      </c>
      <c r="I110" s="6">
        <f>SUM(программы!H94)</f>
        <v>0</v>
      </c>
    </row>
    <row r="111" spans="1:9" ht="73.5" customHeight="1" x14ac:dyDescent="0.25">
      <c r="A111" s="12" t="s">
        <v>247</v>
      </c>
      <c r="B111" s="43" t="s">
        <v>398</v>
      </c>
      <c r="C111" s="43" t="s">
        <v>236</v>
      </c>
      <c r="D111" s="43" t="s">
        <v>238</v>
      </c>
      <c r="E111" s="43" t="s">
        <v>399</v>
      </c>
      <c r="F111" s="43"/>
      <c r="G111" s="32">
        <f>G112</f>
        <v>10871.5</v>
      </c>
      <c r="H111" s="32">
        <f t="shared" ref="H111:I111" si="47">H112</f>
        <v>0</v>
      </c>
      <c r="I111" s="32">
        <f t="shared" si="47"/>
        <v>0</v>
      </c>
    </row>
    <row r="112" spans="1:9" ht="43.5" customHeight="1" x14ac:dyDescent="0.25">
      <c r="A112" s="4" t="s">
        <v>98</v>
      </c>
      <c r="B112" s="42" t="s">
        <v>398</v>
      </c>
      <c r="C112" s="42" t="s">
        <v>236</v>
      </c>
      <c r="D112" s="42" t="s">
        <v>238</v>
      </c>
      <c r="E112" s="42" t="s">
        <v>399</v>
      </c>
      <c r="F112" s="42" t="s">
        <v>246</v>
      </c>
      <c r="G112" s="6">
        <f>программы!F98</f>
        <v>10871.5</v>
      </c>
      <c r="H112" s="6">
        <f>программы!G98</f>
        <v>0</v>
      </c>
      <c r="I112" s="6">
        <f>программы!H98</f>
        <v>0</v>
      </c>
    </row>
    <row r="113" spans="1:9" ht="39" x14ac:dyDescent="0.25">
      <c r="A113" s="48" t="s">
        <v>96</v>
      </c>
      <c r="B113" s="43">
        <v>726</v>
      </c>
      <c r="C113" s="43" t="s">
        <v>236</v>
      </c>
      <c r="D113" s="43" t="s">
        <v>238</v>
      </c>
      <c r="E113" s="49" t="s">
        <v>333</v>
      </c>
      <c r="F113" s="50"/>
      <c r="G113" s="32">
        <f>G114</f>
        <v>0</v>
      </c>
      <c r="H113" s="32">
        <f t="shared" ref="H113:I113" si="48">H114</f>
        <v>5996.6</v>
      </c>
      <c r="I113" s="32">
        <f t="shared" si="48"/>
        <v>0</v>
      </c>
    </row>
    <row r="114" spans="1:9" ht="39" customHeight="1" x14ac:dyDescent="0.25">
      <c r="A114" s="4" t="s">
        <v>98</v>
      </c>
      <c r="B114" s="42">
        <v>726</v>
      </c>
      <c r="C114" s="42" t="s">
        <v>236</v>
      </c>
      <c r="D114" s="42" t="s">
        <v>238</v>
      </c>
      <c r="E114" s="19" t="s">
        <v>333</v>
      </c>
      <c r="F114" s="42">
        <v>414</v>
      </c>
      <c r="G114" s="6">
        <f>программы!F102</f>
        <v>0</v>
      </c>
      <c r="H114" s="6">
        <f>программы!G102</f>
        <v>5996.6</v>
      </c>
      <c r="I114" s="6">
        <f>программы!H102</f>
        <v>0</v>
      </c>
    </row>
    <row r="115" spans="1:9" x14ac:dyDescent="0.25">
      <c r="A115" s="1" t="s">
        <v>336</v>
      </c>
      <c r="B115" s="40">
        <v>726</v>
      </c>
      <c r="C115" s="40" t="s">
        <v>236</v>
      </c>
      <c r="D115" s="40" t="s">
        <v>238</v>
      </c>
      <c r="E115" s="18" t="s">
        <v>102</v>
      </c>
      <c r="F115" s="40"/>
      <c r="G115" s="3">
        <f>G116</f>
        <v>120</v>
      </c>
      <c r="H115" s="3">
        <f t="shared" ref="H115:I115" si="49">H116</f>
        <v>300</v>
      </c>
      <c r="I115" s="3">
        <f t="shared" si="49"/>
        <v>100</v>
      </c>
    </row>
    <row r="116" spans="1:9" ht="24.75" x14ac:dyDescent="0.25">
      <c r="A116" s="4" t="s">
        <v>80</v>
      </c>
      <c r="B116" s="42">
        <v>726</v>
      </c>
      <c r="C116" s="42" t="s">
        <v>236</v>
      </c>
      <c r="D116" s="42" t="s">
        <v>238</v>
      </c>
      <c r="E116" s="19" t="s">
        <v>102</v>
      </c>
      <c r="F116" s="42">
        <v>244</v>
      </c>
      <c r="G116" s="6">
        <f>программы!F158</f>
        <v>120</v>
      </c>
      <c r="H116" s="6">
        <f>программы!G158</f>
        <v>300</v>
      </c>
      <c r="I116" s="6">
        <f>программы!H158</f>
        <v>100</v>
      </c>
    </row>
    <row r="117" spans="1:9" x14ac:dyDescent="0.25">
      <c r="A117" s="1" t="s">
        <v>182</v>
      </c>
      <c r="B117" s="40">
        <v>726</v>
      </c>
      <c r="C117" s="40" t="s">
        <v>236</v>
      </c>
      <c r="D117" s="40" t="s">
        <v>254</v>
      </c>
      <c r="E117" s="40"/>
      <c r="F117" s="40"/>
      <c r="G117" s="3">
        <f>G118</f>
        <v>4200</v>
      </c>
      <c r="H117" s="3">
        <f t="shared" ref="H117:I120" si="50">H118</f>
        <v>200</v>
      </c>
      <c r="I117" s="3">
        <f t="shared" si="50"/>
        <v>100</v>
      </c>
    </row>
    <row r="118" spans="1:9" ht="50.25" customHeight="1" x14ac:dyDescent="0.25">
      <c r="A118" s="1" t="s">
        <v>174</v>
      </c>
      <c r="B118" s="40">
        <v>726</v>
      </c>
      <c r="C118" s="40" t="s">
        <v>236</v>
      </c>
      <c r="D118" s="40" t="s">
        <v>254</v>
      </c>
      <c r="E118" s="40" t="s">
        <v>337</v>
      </c>
      <c r="F118" s="40"/>
      <c r="G118" s="3">
        <f>G119</f>
        <v>4200</v>
      </c>
      <c r="H118" s="3">
        <f t="shared" si="50"/>
        <v>200</v>
      </c>
      <c r="I118" s="3">
        <f t="shared" si="50"/>
        <v>100</v>
      </c>
    </row>
    <row r="119" spans="1:9" ht="36.75" x14ac:dyDescent="0.25">
      <c r="A119" s="1" t="s">
        <v>176</v>
      </c>
      <c r="B119" s="40">
        <v>726</v>
      </c>
      <c r="C119" s="40" t="s">
        <v>236</v>
      </c>
      <c r="D119" s="40" t="s">
        <v>254</v>
      </c>
      <c r="E119" s="40" t="s">
        <v>338</v>
      </c>
      <c r="F119" s="40"/>
      <c r="G119" s="3">
        <f>G120</f>
        <v>4200</v>
      </c>
      <c r="H119" s="3">
        <f t="shared" si="50"/>
        <v>200</v>
      </c>
      <c r="I119" s="3">
        <f t="shared" si="50"/>
        <v>100</v>
      </c>
    </row>
    <row r="120" spans="1:9" ht="24.75" x14ac:dyDescent="0.25">
      <c r="A120" s="7" t="s">
        <v>339</v>
      </c>
      <c r="B120" s="41">
        <v>726</v>
      </c>
      <c r="C120" s="41" t="s">
        <v>236</v>
      </c>
      <c r="D120" s="41" t="s">
        <v>254</v>
      </c>
      <c r="E120" s="41" t="s">
        <v>340</v>
      </c>
      <c r="F120" s="41"/>
      <c r="G120" s="29">
        <f>G121</f>
        <v>4200</v>
      </c>
      <c r="H120" s="29">
        <f t="shared" si="50"/>
        <v>200</v>
      </c>
      <c r="I120" s="29">
        <f t="shared" si="50"/>
        <v>100</v>
      </c>
    </row>
    <row r="121" spans="1:9" ht="24.75" x14ac:dyDescent="0.25">
      <c r="A121" s="4" t="s">
        <v>180</v>
      </c>
      <c r="B121" s="42">
        <v>726</v>
      </c>
      <c r="C121" s="42" t="s">
        <v>236</v>
      </c>
      <c r="D121" s="42" t="s">
        <v>254</v>
      </c>
      <c r="E121" s="43" t="s">
        <v>341</v>
      </c>
      <c r="F121" s="42"/>
      <c r="G121" s="6">
        <f>G122+G123</f>
        <v>4200</v>
      </c>
      <c r="H121" s="6">
        <f t="shared" ref="H121:I121" si="51">H122+H123</f>
        <v>200</v>
      </c>
      <c r="I121" s="6">
        <f t="shared" si="51"/>
        <v>100</v>
      </c>
    </row>
    <row r="122" spans="1:9" ht="24.75" x14ac:dyDescent="0.25">
      <c r="A122" s="4" t="s">
        <v>80</v>
      </c>
      <c r="B122" s="42">
        <v>726</v>
      </c>
      <c r="C122" s="42" t="s">
        <v>236</v>
      </c>
      <c r="D122" s="42" t="s">
        <v>254</v>
      </c>
      <c r="E122" s="43" t="s">
        <v>341</v>
      </c>
      <c r="F122" s="42">
        <v>244</v>
      </c>
      <c r="G122" s="6">
        <f>программы!F215</f>
        <v>200</v>
      </c>
      <c r="H122" s="6">
        <f>программы!G215</f>
        <v>200</v>
      </c>
      <c r="I122" s="6">
        <f>программы!H215</f>
        <v>100</v>
      </c>
    </row>
    <row r="123" spans="1:9" ht="62.25" customHeight="1" x14ac:dyDescent="0.25">
      <c r="A123" s="4" t="s">
        <v>342</v>
      </c>
      <c r="B123" s="42">
        <v>726</v>
      </c>
      <c r="C123" s="42" t="s">
        <v>236</v>
      </c>
      <c r="D123" s="42" t="s">
        <v>254</v>
      </c>
      <c r="E123" s="43" t="s">
        <v>343</v>
      </c>
      <c r="F123" s="42">
        <v>813</v>
      </c>
      <c r="G123" s="6">
        <f>программы!F219</f>
        <v>4000</v>
      </c>
      <c r="H123" s="6">
        <f>программы!G219</f>
        <v>0</v>
      </c>
      <c r="I123" s="6">
        <f>программы!H219</f>
        <v>0</v>
      </c>
    </row>
    <row r="124" spans="1:9" x14ac:dyDescent="0.25">
      <c r="A124" s="1" t="s">
        <v>17</v>
      </c>
      <c r="B124" s="40">
        <v>726</v>
      </c>
      <c r="C124" s="40" t="s">
        <v>236</v>
      </c>
      <c r="D124" s="40" t="s">
        <v>237</v>
      </c>
      <c r="E124" s="40"/>
      <c r="F124" s="40"/>
      <c r="G124" s="28">
        <f>G125+G152+G158</f>
        <v>30082.93</v>
      </c>
      <c r="H124" s="28">
        <f t="shared" ref="H124:I124" si="52">H125+H152+H158</f>
        <v>14234</v>
      </c>
      <c r="I124" s="28">
        <f t="shared" si="52"/>
        <v>12605</v>
      </c>
    </row>
    <row r="125" spans="1:9" ht="84" customHeight="1" x14ac:dyDescent="0.25">
      <c r="A125" s="1" t="s">
        <v>344</v>
      </c>
      <c r="B125" s="40">
        <v>726</v>
      </c>
      <c r="C125" s="40" t="s">
        <v>236</v>
      </c>
      <c r="D125" s="40" t="s">
        <v>237</v>
      </c>
      <c r="E125" s="40" t="s">
        <v>345</v>
      </c>
      <c r="F125" s="40"/>
      <c r="G125" s="28">
        <f>G126</f>
        <v>11154.300000000001</v>
      </c>
      <c r="H125" s="28">
        <f t="shared" ref="H125:I125" si="53">H126</f>
        <v>10264</v>
      </c>
      <c r="I125" s="28">
        <f t="shared" si="53"/>
        <v>10270</v>
      </c>
    </row>
    <row r="126" spans="1:9" ht="24.75" customHeight="1" x14ac:dyDescent="0.25">
      <c r="A126" s="7" t="s">
        <v>105</v>
      </c>
      <c r="B126" s="41">
        <v>726</v>
      </c>
      <c r="C126" s="41" t="s">
        <v>236</v>
      </c>
      <c r="D126" s="41" t="s">
        <v>237</v>
      </c>
      <c r="E126" s="40" t="s">
        <v>127</v>
      </c>
      <c r="F126" s="41"/>
      <c r="G126" s="47">
        <f>G127+G129+G131+G133+G140+G142+G144+G146+G148+G150</f>
        <v>11154.300000000001</v>
      </c>
      <c r="H126" s="47">
        <f t="shared" ref="H126:I126" si="54">H127+H129+H131+H133+H140+H142+H144+H146+H148+H150</f>
        <v>10264</v>
      </c>
      <c r="I126" s="47">
        <f t="shared" si="54"/>
        <v>10270</v>
      </c>
    </row>
    <row r="127" spans="1:9" ht="36" x14ac:dyDescent="0.25">
      <c r="A127" s="33" t="s">
        <v>107</v>
      </c>
      <c r="B127" s="40">
        <v>726</v>
      </c>
      <c r="C127" s="40" t="s">
        <v>236</v>
      </c>
      <c r="D127" s="40" t="s">
        <v>237</v>
      </c>
      <c r="E127" s="40" t="s">
        <v>346</v>
      </c>
      <c r="F127" s="40"/>
      <c r="G127" s="3">
        <f>G128</f>
        <v>562.1</v>
      </c>
      <c r="H127" s="3">
        <f t="shared" ref="H127:I127" si="55">H128</f>
        <v>200</v>
      </c>
      <c r="I127" s="3">
        <f t="shared" si="55"/>
        <v>200</v>
      </c>
    </row>
    <row r="128" spans="1:9" ht="24.75" x14ac:dyDescent="0.25">
      <c r="A128" s="4" t="s">
        <v>80</v>
      </c>
      <c r="B128" s="42">
        <v>726</v>
      </c>
      <c r="C128" s="42" t="s">
        <v>236</v>
      </c>
      <c r="D128" s="42" t="s">
        <v>237</v>
      </c>
      <c r="E128" s="42" t="s">
        <v>346</v>
      </c>
      <c r="F128" s="42">
        <v>244</v>
      </c>
      <c r="G128" s="6">
        <f>программы!F108</f>
        <v>562.1</v>
      </c>
      <c r="H128" s="6">
        <f>программы!G108</f>
        <v>200</v>
      </c>
      <c r="I128" s="6">
        <f>программы!H108</f>
        <v>200</v>
      </c>
    </row>
    <row r="129" spans="1:9" ht="24" x14ac:dyDescent="0.25">
      <c r="A129" s="34" t="s">
        <v>109</v>
      </c>
      <c r="B129" s="40">
        <v>726</v>
      </c>
      <c r="C129" s="40" t="s">
        <v>236</v>
      </c>
      <c r="D129" s="40" t="s">
        <v>237</v>
      </c>
      <c r="E129" s="40" t="s">
        <v>347</v>
      </c>
      <c r="F129" s="40"/>
      <c r="G129" s="3">
        <f>G130</f>
        <v>65</v>
      </c>
      <c r="H129" s="3">
        <f t="shared" ref="H129:I129" si="56">H130</f>
        <v>100</v>
      </c>
      <c r="I129" s="3">
        <f t="shared" si="56"/>
        <v>100</v>
      </c>
    </row>
    <row r="130" spans="1:9" ht="24.75" x14ac:dyDescent="0.25">
      <c r="A130" s="4" t="s">
        <v>80</v>
      </c>
      <c r="B130" s="42">
        <v>726</v>
      </c>
      <c r="C130" s="42" t="s">
        <v>236</v>
      </c>
      <c r="D130" s="42" t="s">
        <v>237</v>
      </c>
      <c r="E130" s="42" t="s">
        <v>347</v>
      </c>
      <c r="F130" s="42">
        <v>244</v>
      </c>
      <c r="G130" s="6">
        <f>программы!F112</f>
        <v>65</v>
      </c>
      <c r="H130" s="6">
        <f>программы!G112</f>
        <v>100</v>
      </c>
      <c r="I130" s="6">
        <f>программы!H112</f>
        <v>100</v>
      </c>
    </row>
    <row r="131" spans="1:9" ht="24" x14ac:dyDescent="0.25">
      <c r="A131" s="34" t="s">
        <v>348</v>
      </c>
      <c r="B131" s="40">
        <v>726</v>
      </c>
      <c r="C131" s="40" t="s">
        <v>236</v>
      </c>
      <c r="D131" s="40" t="s">
        <v>237</v>
      </c>
      <c r="E131" s="40" t="s">
        <v>349</v>
      </c>
      <c r="F131" s="40"/>
      <c r="G131" s="3">
        <f>G132</f>
        <v>40.1</v>
      </c>
      <c r="H131" s="3">
        <f t="shared" ref="H131:I131" si="57">H132</f>
        <v>50</v>
      </c>
      <c r="I131" s="3">
        <f t="shared" si="57"/>
        <v>50</v>
      </c>
    </row>
    <row r="132" spans="1:9" ht="24.75" x14ac:dyDescent="0.25">
      <c r="A132" s="4" t="s">
        <v>80</v>
      </c>
      <c r="B132" s="42">
        <v>726</v>
      </c>
      <c r="C132" s="42" t="s">
        <v>236</v>
      </c>
      <c r="D132" s="42" t="s">
        <v>237</v>
      </c>
      <c r="E132" s="42" t="s">
        <v>349</v>
      </c>
      <c r="F132" s="42">
        <v>244</v>
      </c>
      <c r="G132" s="6">
        <f>программы!F116</f>
        <v>40.1</v>
      </c>
      <c r="H132" s="6">
        <f>программы!G116</f>
        <v>50</v>
      </c>
      <c r="I132" s="6">
        <f>программы!H116</f>
        <v>50</v>
      </c>
    </row>
    <row r="133" spans="1:9" ht="36.75" x14ac:dyDescent="0.25">
      <c r="A133" s="7" t="s">
        <v>350</v>
      </c>
      <c r="B133" s="40">
        <v>726</v>
      </c>
      <c r="C133" s="40" t="s">
        <v>236</v>
      </c>
      <c r="D133" s="40" t="s">
        <v>237</v>
      </c>
      <c r="E133" s="40" t="s">
        <v>351</v>
      </c>
      <c r="F133" s="40"/>
      <c r="G133" s="28">
        <f>G134+G135+G136+G137+G139</f>
        <v>9329.7000000000007</v>
      </c>
      <c r="H133" s="28">
        <f t="shared" ref="H133:I133" si="58">H134+H135+H136+H137+H139</f>
        <v>9464</v>
      </c>
      <c r="I133" s="28">
        <f t="shared" si="58"/>
        <v>9520</v>
      </c>
    </row>
    <row r="134" spans="1:9" x14ac:dyDescent="0.25">
      <c r="A134" s="4" t="s">
        <v>115</v>
      </c>
      <c r="B134" s="42">
        <v>726</v>
      </c>
      <c r="C134" s="42" t="s">
        <v>236</v>
      </c>
      <c r="D134" s="42" t="s">
        <v>237</v>
      </c>
      <c r="E134" s="42" t="s">
        <v>351</v>
      </c>
      <c r="F134" s="42">
        <v>111</v>
      </c>
      <c r="G134" s="6">
        <f>программы!F120</f>
        <v>5898</v>
      </c>
      <c r="H134" s="6">
        <f>программы!G120</f>
        <v>5848</v>
      </c>
      <c r="I134" s="6">
        <f>программы!H120</f>
        <v>6083</v>
      </c>
    </row>
    <row r="135" spans="1:9" ht="48.75" x14ac:dyDescent="0.25">
      <c r="A135" s="4" t="s">
        <v>116</v>
      </c>
      <c r="B135" s="42">
        <v>726</v>
      </c>
      <c r="C135" s="42" t="s">
        <v>236</v>
      </c>
      <c r="D135" s="42" t="s">
        <v>237</v>
      </c>
      <c r="E135" s="42" t="s">
        <v>351</v>
      </c>
      <c r="F135" s="42">
        <v>119</v>
      </c>
      <c r="G135" s="6">
        <f>программы!F121</f>
        <v>1786</v>
      </c>
      <c r="H135" s="6">
        <f>программы!G121</f>
        <v>1766</v>
      </c>
      <c r="I135" s="6">
        <f>программы!H121</f>
        <v>1837</v>
      </c>
    </row>
    <row r="136" spans="1:9" ht="24.75" x14ac:dyDescent="0.25">
      <c r="A136" s="4" t="s">
        <v>80</v>
      </c>
      <c r="B136" s="42">
        <v>726</v>
      </c>
      <c r="C136" s="42" t="s">
        <v>236</v>
      </c>
      <c r="D136" s="42" t="s">
        <v>237</v>
      </c>
      <c r="E136" s="42" t="s">
        <v>351</v>
      </c>
      <c r="F136" s="42">
        <v>244</v>
      </c>
      <c r="G136" s="35">
        <f>программы!F122</f>
        <v>1570.7</v>
      </c>
      <c r="H136" s="35">
        <f>программы!G122</f>
        <v>1700</v>
      </c>
      <c r="I136" s="35">
        <f>программы!H122</f>
        <v>1500</v>
      </c>
    </row>
    <row r="137" spans="1:9" x14ac:dyDescent="0.25">
      <c r="A137" s="4" t="s">
        <v>117</v>
      </c>
      <c r="B137" s="88">
        <v>726</v>
      </c>
      <c r="C137" s="88" t="s">
        <v>236</v>
      </c>
      <c r="D137" s="88" t="s">
        <v>237</v>
      </c>
      <c r="E137" s="88" t="s">
        <v>351</v>
      </c>
      <c r="F137" s="88">
        <v>851</v>
      </c>
      <c r="G137" s="87">
        <f>программы!F123</f>
        <v>50</v>
      </c>
      <c r="H137" s="87">
        <f>программы!G123</f>
        <v>50</v>
      </c>
      <c r="I137" s="87">
        <f>программы!H123</f>
        <v>50</v>
      </c>
    </row>
    <row r="138" spans="1:9" x14ac:dyDescent="0.25">
      <c r="A138" s="4" t="s">
        <v>118</v>
      </c>
      <c r="B138" s="88"/>
      <c r="C138" s="88"/>
      <c r="D138" s="88"/>
      <c r="E138" s="88"/>
      <c r="F138" s="88"/>
      <c r="G138" s="87"/>
      <c r="H138" s="87"/>
      <c r="I138" s="87"/>
    </row>
    <row r="139" spans="1:9" x14ac:dyDescent="0.25">
      <c r="A139" s="4" t="s">
        <v>119</v>
      </c>
      <c r="B139" s="42">
        <v>726</v>
      </c>
      <c r="C139" s="42" t="s">
        <v>236</v>
      </c>
      <c r="D139" s="42" t="s">
        <v>237</v>
      </c>
      <c r="E139" s="42" t="s">
        <v>351</v>
      </c>
      <c r="F139" s="42">
        <v>852</v>
      </c>
      <c r="G139" s="6">
        <f>программы!F125</f>
        <v>25</v>
      </c>
      <c r="H139" s="6">
        <f>программы!G125</f>
        <v>100</v>
      </c>
      <c r="I139" s="6">
        <f>программы!H125</f>
        <v>50</v>
      </c>
    </row>
    <row r="140" spans="1:9" ht="24" x14ac:dyDescent="0.25">
      <c r="A140" s="33" t="s">
        <v>120</v>
      </c>
      <c r="B140" s="40">
        <v>726</v>
      </c>
      <c r="C140" s="40" t="s">
        <v>236</v>
      </c>
      <c r="D140" s="40" t="s">
        <v>237</v>
      </c>
      <c r="E140" s="40" t="s">
        <v>352</v>
      </c>
      <c r="F140" s="40"/>
      <c r="G140" s="3">
        <f>G141</f>
        <v>100</v>
      </c>
      <c r="H140" s="3">
        <f t="shared" ref="H140:I140" si="59">H141</f>
        <v>100</v>
      </c>
      <c r="I140" s="3">
        <f t="shared" si="59"/>
        <v>100</v>
      </c>
    </row>
    <row r="141" spans="1:9" ht="24.75" x14ac:dyDescent="0.25">
      <c r="A141" s="4" t="s">
        <v>80</v>
      </c>
      <c r="B141" s="42">
        <v>726</v>
      </c>
      <c r="C141" s="42" t="s">
        <v>236</v>
      </c>
      <c r="D141" s="42" t="s">
        <v>237</v>
      </c>
      <c r="E141" s="42" t="s">
        <v>352</v>
      </c>
      <c r="F141" s="42">
        <v>244</v>
      </c>
      <c r="G141" s="6">
        <f>программы!F129</f>
        <v>100</v>
      </c>
      <c r="H141" s="6">
        <f>программы!G129</f>
        <v>100</v>
      </c>
      <c r="I141" s="6">
        <f>программы!H129</f>
        <v>100</v>
      </c>
    </row>
    <row r="142" spans="1:9" ht="14.25" customHeight="1" x14ac:dyDescent="0.25">
      <c r="A142" s="7" t="s">
        <v>122</v>
      </c>
      <c r="B142" s="40">
        <v>726</v>
      </c>
      <c r="C142" s="40" t="s">
        <v>236</v>
      </c>
      <c r="D142" s="40" t="s">
        <v>237</v>
      </c>
      <c r="E142" s="40" t="s">
        <v>353</v>
      </c>
      <c r="F142" s="40"/>
      <c r="G142" s="3">
        <f>G143</f>
        <v>20</v>
      </c>
      <c r="H142" s="3">
        <f t="shared" ref="H142:I142" si="60">H143</f>
        <v>50</v>
      </c>
      <c r="I142" s="3">
        <f t="shared" si="60"/>
        <v>50</v>
      </c>
    </row>
    <row r="143" spans="1:9" ht="24.75" x14ac:dyDescent="0.25">
      <c r="A143" s="4" t="s">
        <v>80</v>
      </c>
      <c r="B143" s="42">
        <v>726</v>
      </c>
      <c r="C143" s="42" t="s">
        <v>236</v>
      </c>
      <c r="D143" s="42" t="s">
        <v>237</v>
      </c>
      <c r="E143" s="42" t="s">
        <v>353</v>
      </c>
      <c r="F143" s="42">
        <v>244</v>
      </c>
      <c r="G143" s="6">
        <f>программы!F133</f>
        <v>20</v>
      </c>
      <c r="H143" s="6">
        <f>программы!G133</f>
        <v>50</v>
      </c>
      <c r="I143" s="6">
        <f>программы!H133</f>
        <v>50</v>
      </c>
    </row>
    <row r="144" spans="1:9" ht="24.75" x14ac:dyDescent="0.25">
      <c r="A144" s="7" t="s">
        <v>354</v>
      </c>
      <c r="B144" s="40">
        <v>726</v>
      </c>
      <c r="C144" s="40" t="s">
        <v>236</v>
      </c>
      <c r="D144" s="40" t="s">
        <v>237</v>
      </c>
      <c r="E144" s="40" t="s">
        <v>355</v>
      </c>
      <c r="F144" s="41"/>
      <c r="G144" s="3">
        <f>G145</f>
        <v>10</v>
      </c>
      <c r="H144" s="3">
        <f t="shared" ref="H144:I144" si="61">H145</f>
        <v>50</v>
      </c>
      <c r="I144" s="3">
        <f t="shared" si="61"/>
        <v>50</v>
      </c>
    </row>
    <row r="145" spans="1:9" ht="24.75" x14ac:dyDescent="0.25">
      <c r="A145" s="4" t="s">
        <v>80</v>
      </c>
      <c r="B145" s="42">
        <v>726</v>
      </c>
      <c r="C145" s="42" t="s">
        <v>236</v>
      </c>
      <c r="D145" s="42" t="s">
        <v>237</v>
      </c>
      <c r="E145" s="42" t="s">
        <v>355</v>
      </c>
      <c r="F145" s="42">
        <v>244</v>
      </c>
      <c r="G145" s="6">
        <f>программы!F137</f>
        <v>10</v>
      </c>
      <c r="H145" s="6">
        <f>программы!G137</f>
        <v>50</v>
      </c>
      <c r="I145" s="6">
        <f>программы!H137</f>
        <v>50</v>
      </c>
    </row>
    <row r="146" spans="1:9" x14ac:dyDescent="0.25">
      <c r="A146" s="7" t="s">
        <v>360</v>
      </c>
      <c r="B146" s="40">
        <v>726</v>
      </c>
      <c r="C146" s="41" t="s">
        <v>236</v>
      </c>
      <c r="D146" s="41" t="s">
        <v>237</v>
      </c>
      <c r="E146" s="41" t="s">
        <v>361</v>
      </c>
      <c r="F146" s="41"/>
      <c r="G146" s="29">
        <f>G147</f>
        <v>50</v>
      </c>
      <c r="H146" s="29">
        <f t="shared" ref="H146:I146" si="62">H147</f>
        <v>250</v>
      </c>
      <c r="I146" s="29">
        <f t="shared" si="62"/>
        <v>200</v>
      </c>
    </row>
    <row r="147" spans="1:9" ht="24.75" x14ac:dyDescent="0.25">
      <c r="A147" s="4" t="s">
        <v>80</v>
      </c>
      <c r="B147" s="42">
        <v>726</v>
      </c>
      <c r="C147" s="42" t="s">
        <v>236</v>
      </c>
      <c r="D147" s="42" t="s">
        <v>237</v>
      </c>
      <c r="E147" s="43" t="s">
        <v>361</v>
      </c>
      <c r="F147" s="42">
        <v>244</v>
      </c>
      <c r="G147" s="6">
        <f>программы!F141</f>
        <v>50</v>
      </c>
      <c r="H147" s="6">
        <f>программы!G141</f>
        <v>250</v>
      </c>
      <c r="I147" s="6">
        <f>программы!H141</f>
        <v>200</v>
      </c>
    </row>
    <row r="148" spans="1:9" ht="48.75" x14ac:dyDescent="0.25">
      <c r="A148" s="7" t="s">
        <v>356</v>
      </c>
      <c r="B148" s="40">
        <v>726</v>
      </c>
      <c r="C148" s="40" t="s">
        <v>236</v>
      </c>
      <c r="D148" s="40" t="s">
        <v>237</v>
      </c>
      <c r="E148" s="40" t="s">
        <v>357</v>
      </c>
      <c r="F148" s="40"/>
      <c r="G148" s="3">
        <f>G149</f>
        <v>672.8</v>
      </c>
      <c r="H148" s="3">
        <f t="shared" ref="H148:I148" si="63">H149</f>
        <v>0</v>
      </c>
      <c r="I148" s="3">
        <f t="shared" si="63"/>
        <v>0</v>
      </c>
    </row>
    <row r="149" spans="1:9" ht="24.75" x14ac:dyDescent="0.25">
      <c r="A149" s="4" t="s">
        <v>80</v>
      </c>
      <c r="B149" s="42">
        <v>726</v>
      </c>
      <c r="C149" s="42" t="s">
        <v>236</v>
      </c>
      <c r="D149" s="42" t="s">
        <v>237</v>
      </c>
      <c r="E149" s="42" t="s">
        <v>357</v>
      </c>
      <c r="F149" s="42">
        <v>244</v>
      </c>
      <c r="G149" s="6">
        <f>программы!F145</f>
        <v>672.8</v>
      </c>
      <c r="H149" s="6">
        <f>программы!G145</f>
        <v>0</v>
      </c>
      <c r="I149" s="6">
        <f>программы!H145</f>
        <v>0</v>
      </c>
    </row>
    <row r="150" spans="1:9" ht="46.5" customHeight="1" x14ac:dyDescent="0.25">
      <c r="A150" s="7" t="s">
        <v>358</v>
      </c>
      <c r="B150" s="40">
        <v>726</v>
      </c>
      <c r="C150" s="40" t="s">
        <v>236</v>
      </c>
      <c r="D150" s="40" t="s">
        <v>237</v>
      </c>
      <c r="E150" s="40" t="s">
        <v>359</v>
      </c>
      <c r="F150" s="40"/>
      <c r="G150" s="3">
        <f>G151</f>
        <v>304.60000000000002</v>
      </c>
      <c r="H150" s="3">
        <f t="shared" ref="H150:I150" si="64">H151</f>
        <v>0</v>
      </c>
      <c r="I150" s="3">
        <f t="shared" si="64"/>
        <v>0</v>
      </c>
    </row>
    <row r="151" spans="1:9" ht="24.75" x14ac:dyDescent="0.25">
      <c r="A151" s="4" t="s">
        <v>80</v>
      </c>
      <c r="B151" s="42">
        <v>726</v>
      </c>
      <c r="C151" s="42" t="s">
        <v>236</v>
      </c>
      <c r="D151" s="42" t="s">
        <v>237</v>
      </c>
      <c r="E151" s="42" t="s">
        <v>359</v>
      </c>
      <c r="F151" s="42">
        <v>244</v>
      </c>
      <c r="G151" s="6">
        <f>программы!F148</f>
        <v>304.60000000000002</v>
      </c>
      <c r="H151" s="6">
        <f>программы!G148</f>
        <v>0</v>
      </c>
      <c r="I151" s="6">
        <f>программы!H148</f>
        <v>0</v>
      </c>
    </row>
    <row r="152" spans="1:9" ht="49.5" customHeight="1" x14ac:dyDescent="0.25">
      <c r="A152" s="1" t="s">
        <v>8</v>
      </c>
      <c r="B152" s="40">
        <v>726</v>
      </c>
      <c r="C152" s="40" t="s">
        <v>236</v>
      </c>
      <c r="D152" s="40" t="s">
        <v>237</v>
      </c>
      <c r="E152" s="40" t="s">
        <v>362</v>
      </c>
      <c r="F152" s="42"/>
      <c r="G152" s="3">
        <f>G153</f>
        <v>1512.4</v>
      </c>
      <c r="H152" s="3">
        <f t="shared" ref="H152:I154" si="65">H153</f>
        <v>1700</v>
      </c>
      <c r="I152" s="3">
        <f t="shared" si="65"/>
        <v>1500</v>
      </c>
    </row>
    <row r="153" spans="1:9" ht="72" customHeight="1" x14ac:dyDescent="0.25">
      <c r="A153" s="1" t="s">
        <v>363</v>
      </c>
      <c r="B153" s="40">
        <v>726</v>
      </c>
      <c r="C153" s="40" t="s">
        <v>236</v>
      </c>
      <c r="D153" s="40" t="s">
        <v>237</v>
      </c>
      <c r="E153" s="40" t="s">
        <v>364</v>
      </c>
      <c r="F153" s="42"/>
      <c r="G153" s="3">
        <f>G154</f>
        <v>1512.4</v>
      </c>
      <c r="H153" s="3">
        <f t="shared" si="65"/>
        <v>1700</v>
      </c>
      <c r="I153" s="3">
        <f t="shared" si="65"/>
        <v>1500</v>
      </c>
    </row>
    <row r="154" spans="1:9" ht="36.75" x14ac:dyDescent="0.25">
      <c r="A154" s="1" t="s">
        <v>12</v>
      </c>
      <c r="B154" s="40">
        <v>726</v>
      </c>
      <c r="C154" s="40" t="s">
        <v>236</v>
      </c>
      <c r="D154" s="40" t="s">
        <v>237</v>
      </c>
      <c r="E154" s="40" t="s">
        <v>365</v>
      </c>
      <c r="F154" s="42"/>
      <c r="G154" s="3">
        <f>G155</f>
        <v>1512.4</v>
      </c>
      <c r="H154" s="3">
        <f t="shared" si="65"/>
        <v>1700</v>
      </c>
      <c r="I154" s="3">
        <f t="shared" si="65"/>
        <v>1500</v>
      </c>
    </row>
    <row r="155" spans="1:9" x14ac:dyDescent="0.25">
      <c r="A155" s="7" t="s">
        <v>14</v>
      </c>
      <c r="B155" s="40">
        <v>726</v>
      </c>
      <c r="C155" s="41" t="s">
        <v>236</v>
      </c>
      <c r="D155" s="41" t="s">
        <v>397</v>
      </c>
      <c r="E155" s="41" t="s">
        <v>366</v>
      </c>
      <c r="F155" s="41"/>
      <c r="G155" s="29">
        <f>G156+G157</f>
        <v>1512.4</v>
      </c>
      <c r="H155" s="29">
        <f t="shared" ref="H155:I155" si="66">H156+H157</f>
        <v>1700</v>
      </c>
      <c r="I155" s="29">
        <f t="shared" si="66"/>
        <v>1500</v>
      </c>
    </row>
    <row r="156" spans="1:9" ht="24.75" x14ac:dyDescent="0.25">
      <c r="A156" s="4" t="s">
        <v>80</v>
      </c>
      <c r="B156" s="42">
        <v>726</v>
      </c>
      <c r="C156" s="42" t="s">
        <v>236</v>
      </c>
      <c r="D156" s="42" t="s">
        <v>237</v>
      </c>
      <c r="E156" s="42" t="s">
        <v>366</v>
      </c>
      <c r="F156" s="42">
        <v>244</v>
      </c>
      <c r="G156" s="6">
        <f>программы!F12</f>
        <v>212.4</v>
      </c>
      <c r="H156" s="6">
        <f>программы!G12</f>
        <v>400</v>
      </c>
      <c r="I156" s="6">
        <f>программы!H12</f>
        <v>200</v>
      </c>
    </row>
    <row r="157" spans="1:9" x14ac:dyDescent="0.25">
      <c r="A157" s="4" t="s">
        <v>19</v>
      </c>
      <c r="B157" s="42">
        <v>726</v>
      </c>
      <c r="C157" s="42" t="s">
        <v>236</v>
      </c>
      <c r="D157" s="42" t="s">
        <v>237</v>
      </c>
      <c r="E157" s="42" t="s">
        <v>366</v>
      </c>
      <c r="F157" s="42">
        <v>247</v>
      </c>
      <c r="G157" s="6">
        <f>программы!F13</f>
        <v>1300</v>
      </c>
      <c r="H157" s="6">
        <f>программы!G13</f>
        <v>1300</v>
      </c>
      <c r="I157" s="6">
        <f>программы!H13</f>
        <v>1300</v>
      </c>
    </row>
    <row r="158" spans="1:9" ht="60.75" x14ac:dyDescent="0.25">
      <c r="A158" s="1" t="s">
        <v>367</v>
      </c>
      <c r="B158" s="40">
        <v>726</v>
      </c>
      <c r="C158" s="40" t="s">
        <v>236</v>
      </c>
      <c r="D158" s="40" t="s">
        <v>237</v>
      </c>
      <c r="E158" s="40" t="s">
        <v>368</v>
      </c>
      <c r="F158" s="42"/>
      <c r="G158" s="3">
        <f>G159</f>
        <v>17416.23</v>
      </c>
      <c r="H158" s="3">
        <f t="shared" ref="H158:I158" si="67">H159</f>
        <v>2270</v>
      </c>
      <c r="I158" s="3">
        <f t="shared" si="67"/>
        <v>835</v>
      </c>
    </row>
    <row r="159" spans="1:9" ht="66" customHeight="1" x14ac:dyDescent="0.25">
      <c r="A159" s="1" t="s">
        <v>369</v>
      </c>
      <c r="B159" s="40">
        <v>726</v>
      </c>
      <c r="C159" s="40" t="s">
        <v>236</v>
      </c>
      <c r="D159" s="40" t="s">
        <v>237</v>
      </c>
      <c r="E159" s="41" t="s">
        <v>370</v>
      </c>
      <c r="F159" s="40"/>
      <c r="G159" s="3">
        <f>G160+G162+G165</f>
        <v>17416.23</v>
      </c>
      <c r="H159" s="3">
        <f t="shared" ref="H159:I159" si="68">H160+H162+H165</f>
        <v>2270</v>
      </c>
      <c r="I159" s="3">
        <f t="shared" si="68"/>
        <v>835</v>
      </c>
    </row>
    <row r="160" spans="1:9" ht="24.75" x14ac:dyDescent="0.25">
      <c r="A160" s="12" t="s">
        <v>371</v>
      </c>
      <c r="B160" s="42">
        <v>726</v>
      </c>
      <c r="C160" s="42" t="s">
        <v>236</v>
      </c>
      <c r="D160" s="42" t="s">
        <v>237</v>
      </c>
      <c r="E160" s="43" t="s">
        <v>372</v>
      </c>
      <c r="F160" s="42"/>
      <c r="G160" s="6">
        <f>G161</f>
        <v>2381.3000000000002</v>
      </c>
      <c r="H160" s="6">
        <f t="shared" ref="H160:I160" si="69">H161</f>
        <v>1000</v>
      </c>
      <c r="I160" s="6">
        <f t="shared" si="69"/>
        <v>500</v>
      </c>
    </row>
    <row r="161" spans="1:9" ht="24.75" x14ac:dyDescent="0.25">
      <c r="A161" s="4" t="s">
        <v>80</v>
      </c>
      <c r="B161" s="42">
        <v>726</v>
      </c>
      <c r="C161" s="42" t="s">
        <v>236</v>
      </c>
      <c r="D161" s="42" t="s">
        <v>237</v>
      </c>
      <c r="E161" s="43" t="s">
        <v>372</v>
      </c>
      <c r="F161" s="42">
        <v>244</v>
      </c>
      <c r="G161" s="6">
        <f>программы!F230</f>
        <v>2381.3000000000002</v>
      </c>
      <c r="H161" s="6">
        <f>программы!G230</f>
        <v>1000</v>
      </c>
      <c r="I161" s="6">
        <f>программы!H230</f>
        <v>500</v>
      </c>
    </row>
    <row r="162" spans="1:9" ht="36.75" x14ac:dyDescent="0.25">
      <c r="A162" s="12" t="s">
        <v>191</v>
      </c>
      <c r="B162" s="42">
        <v>726</v>
      </c>
      <c r="C162" s="42" t="s">
        <v>236</v>
      </c>
      <c r="D162" s="42" t="s">
        <v>237</v>
      </c>
      <c r="E162" s="43" t="s">
        <v>373</v>
      </c>
      <c r="F162" s="42"/>
      <c r="G162" s="6">
        <f>G163+G164</f>
        <v>3131.8</v>
      </c>
      <c r="H162" s="6">
        <f t="shared" ref="H162:I162" si="70">H163+H164</f>
        <v>1270</v>
      </c>
      <c r="I162" s="6">
        <f t="shared" si="70"/>
        <v>335</v>
      </c>
    </row>
    <row r="163" spans="1:9" ht="24.75" x14ac:dyDescent="0.25">
      <c r="A163" s="4" t="s">
        <v>80</v>
      </c>
      <c r="B163" s="42">
        <v>726</v>
      </c>
      <c r="C163" s="42" t="s">
        <v>236</v>
      </c>
      <c r="D163" s="42" t="s">
        <v>237</v>
      </c>
      <c r="E163" s="43" t="s">
        <v>373</v>
      </c>
      <c r="F163" s="42">
        <v>244</v>
      </c>
      <c r="G163" s="6">
        <f>программы!F234</f>
        <v>3031.8</v>
      </c>
      <c r="H163" s="6">
        <f>программы!G234</f>
        <v>1150</v>
      </c>
      <c r="I163" s="6">
        <f>программы!H234</f>
        <v>200</v>
      </c>
    </row>
    <row r="164" spans="1:9" x14ac:dyDescent="0.25">
      <c r="A164" s="4" t="s">
        <v>19</v>
      </c>
      <c r="B164" s="42">
        <v>726</v>
      </c>
      <c r="C164" s="42" t="s">
        <v>236</v>
      </c>
      <c r="D164" s="42" t="s">
        <v>237</v>
      </c>
      <c r="E164" s="43" t="s">
        <v>373</v>
      </c>
      <c r="F164" s="42">
        <v>247</v>
      </c>
      <c r="G164" s="6">
        <f>программы!F235</f>
        <v>100</v>
      </c>
      <c r="H164" s="6">
        <f>программы!G235</f>
        <v>120</v>
      </c>
      <c r="I164" s="6">
        <f>программы!H235</f>
        <v>135</v>
      </c>
    </row>
    <row r="165" spans="1:9" ht="36.75" x14ac:dyDescent="0.25">
      <c r="A165" s="12" t="s">
        <v>191</v>
      </c>
      <c r="B165" s="42">
        <v>726</v>
      </c>
      <c r="C165" s="42" t="s">
        <v>236</v>
      </c>
      <c r="D165" s="42" t="s">
        <v>237</v>
      </c>
      <c r="E165" s="43" t="s">
        <v>374</v>
      </c>
      <c r="F165" s="42"/>
      <c r="G165" s="6">
        <f>SUM(G166)</f>
        <v>11903.13</v>
      </c>
      <c r="H165" s="6">
        <f t="shared" ref="H165:I165" si="71">SUM(H166)</f>
        <v>0</v>
      </c>
      <c r="I165" s="6">
        <f t="shared" si="71"/>
        <v>0</v>
      </c>
    </row>
    <row r="166" spans="1:9" ht="24.75" x14ac:dyDescent="0.25">
      <c r="A166" s="4" t="s">
        <v>80</v>
      </c>
      <c r="B166" s="42">
        <v>726</v>
      </c>
      <c r="C166" s="42" t="s">
        <v>236</v>
      </c>
      <c r="D166" s="42" t="s">
        <v>237</v>
      </c>
      <c r="E166" s="42" t="s">
        <v>374</v>
      </c>
      <c r="F166" s="42">
        <v>244</v>
      </c>
      <c r="G166" s="6">
        <f>программы!F239</f>
        <v>11903.13</v>
      </c>
      <c r="H166" s="6">
        <f>программы!G239</f>
        <v>0</v>
      </c>
      <c r="I166" s="6">
        <f>программы!H239</f>
        <v>0</v>
      </c>
    </row>
    <row r="167" spans="1:9" ht="24.75" x14ac:dyDescent="0.25">
      <c r="A167" s="1" t="s">
        <v>148</v>
      </c>
      <c r="B167" s="40">
        <v>726</v>
      </c>
      <c r="C167" s="40" t="s">
        <v>251</v>
      </c>
      <c r="D167" s="40"/>
      <c r="E167" s="40"/>
      <c r="F167" s="40"/>
      <c r="G167" s="28">
        <f>G168</f>
        <v>7648.7</v>
      </c>
      <c r="H167" s="28">
        <f t="shared" ref="H167:I167" si="72">H168</f>
        <v>14228.7</v>
      </c>
      <c r="I167" s="28">
        <f t="shared" si="72"/>
        <v>10953.5</v>
      </c>
    </row>
    <row r="168" spans="1:9" x14ac:dyDescent="0.25">
      <c r="A168" s="25" t="s">
        <v>149</v>
      </c>
      <c r="B168" s="40">
        <v>726</v>
      </c>
      <c r="C168" s="40" t="s">
        <v>251</v>
      </c>
      <c r="D168" s="40" t="s">
        <v>238</v>
      </c>
      <c r="E168" s="42"/>
      <c r="F168" s="42"/>
      <c r="G168" s="3">
        <f>G169+G176</f>
        <v>7648.7</v>
      </c>
      <c r="H168" s="3">
        <f t="shared" ref="H168:I168" si="73">H169+H176</f>
        <v>14228.7</v>
      </c>
      <c r="I168" s="3">
        <f t="shared" si="73"/>
        <v>10953.5</v>
      </c>
    </row>
    <row r="169" spans="1:9" ht="60.75" customHeight="1" x14ac:dyDescent="0.25">
      <c r="A169" s="1" t="s">
        <v>375</v>
      </c>
      <c r="B169" s="40">
        <v>726</v>
      </c>
      <c r="C169" s="40" t="s">
        <v>251</v>
      </c>
      <c r="D169" s="40" t="s">
        <v>238</v>
      </c>
      <c r="E169" s="40" t="s">
        <v>376</v>
      </c>
      <c r="F169" s="42"/>
      <c r="G169" s="3">
        <f>G170</f>
        <v>1668.8</v>
      </c>
      <c r="H169" s="3">
        <f t="shared" ref="H169:I169" si="74">H170</f>
        <v>1806.1</v>
      </c>
      <c r="I169" s="3">
        <f t="shared" si="74"/>
        <v>1866.1</v>
      </c>
    </row>
    <row r="170" spans="1:9" x14ac:dyDescent="0.25">
      <c r="A170" s="33" t="s">
        <v>377</v>
      </c>
      <c r="B170" s="40">
        <v>726</v>
      </c>
      <c r="C170" s="40" t="s">
        <v>251</v>
      </c>
      <c r="D170" s="40" t="s">
        <v>238</v>
      </c>
      <c r="E170" s="40" t="s">
        <v>378</v>
      </c>
      <c r="F170" s="40"/>
      <c r="G170" s="3">
        <f>G171+G174</f>
        <v>1668.8</v>
      </c>
      <c r="H170" s="3">
        <f t="shared" ref="H170:I170" si="75">H171+H174</f>
        <v>1806.1</v>
      </c>
      <c r="I170" s="3">
        <f t="shared" si="75"/>
        <v>1866.1</v>
      </c>
    </row>
    <row r="171" spans="1:9" ht="36" customHeight="1" x14ac:dyDescent="0.25">
      <c r="A171" s="12" t="s">
        <v>146</v>
      </c>
      <c r="B171" s="43">
        <v>726</v>
      </c>
      <c r="C171" s="43" t="s">
        <v>251</v>
      </c>
      <c r="D171" s="43" t="s">
        <v>238</v>
      </c>
      <c r="E171" s="43" t="s">
        <v>379</v>
      </c>
      <c r="F171" s="43"/>
      <c r="G171" s="32">
        <f>G172+G173</f>
        <v>275</v>
      </c>
      <c r="H171" s="32">
        <f t="shared" ref="H171:I171" si="76">H172+H173</f>
        <v>412.3</v>
      </c>
      <c r="I171" s="32">
        <f t="shared" si="76"/>
        <v>472.3</v>
      </c>
    </row>
    <row r="172" spans="1:9" ht="24.75" x14ac:dyDescent="0.25">
      <c r="A172" s="4" t="s">
        <v>80</v>
      </c>
      <c r="B172" s="42">
        <v>726</v>
      </c>
      <c r="C172" s="42" t="s">
        <v>251</v>
      </c>
      <c r="D172" s="42" t="s">
        <v>238</v>
      </c>
      <c r="E172" s="42" t="s">
        <v>379</v>
      </c>
      <c r="F172" s="42">
        <v>244</v>
      </c>
      <c r="G172" s="6">
        <f>программы!F170</f>
        <v>100</v>
      </c>
      <c r="H172" s="6">
        <f>программы!G170</f>
        <v>202.3</v>
      </c>
      <c r="I172" s="6">
        <f>программы!H170</f>
        <v>232.3</v>
      </c>
    </row>
    <row r="173" spans="1:9" x14ac:dyDescent="0.25">
      <c r="A173" s="4" t="s">
        <v>19</v>
      </c>
      <c r="B173" s="42">
        <v>726</v>
      </c>
      <c r="C173" s="42" t="s">
        <v>251</v>
      </c>
      <c r="D173" s="42" t="s">
        <v>238</v>
      </c>
      <c r="E173" s="42" t="s">
        <v>379</v>
      </c>
      <c r="F173" s="42">
        <v>247</v>
      </c>
      <c r="G173" s="6">
        <f>программы!F171</f>
        <v>175</v>
      </c>
      <c r="H173" s="6">
        <f>программы!G171</f>
        <v>210</v>
      </c>
      <c r="I173" s="6">
        <f>программы!H171</f>
        <v>240</v>
      </c>
    </row>
    <row r="174" spans="1:9" ht="60.75" x14ac:dyDescent="0.25">
      <c r="A174" s="12" t="s">
        <v>150</v>
      </c>
      <c r="B174" s="43">
        <v>726</v>
      </c>
      <c r="C174" s="43" t="s">
        <v>251</v>
      </c>
      <c r="D174" s="43" t="s">
        <v>238</v>
      </c>
      <c r="E174" s="43" t="s">
        <v>380</v>
      </c>
      <c r="F174" s="43"/>
      <c r="G174" s="32">
        <f>G175</f>
        <v>1393.8</v>
      </c>
      <c r="H174" s="32">
        <f t="shared" ref="H174:I174" si="77">H175</f>
        <v>1393.8</v>
      </c>
      <c r="I174" s="32">
        <f t="shared" si="77"/>
        <v>1393.8</v>
      </c>
    </row>
    <row r="175" spans="1:9" x14ac:dyDescent="0.25">
      <c r="A175" s="4" t="s">
        <v>63</v>
      </c>
      <c r="B175" s="42">
        <v>726</v>
      </c>
      <c r="C175" s="42" t="s">
        <v>251</v>
      </c>
      <c r="D175" s="42" t="s">
        <v>238</v>
      </c>
      <c r="E175" s="42" t="s">
        <v>380</v>
      </c>
      <c r="F175" s="42">
        <v>540</v>
      </c>
      <c r="G175" s="6">
        <f>программы!F175</f>
        <v>1393.8</v>
      </c>
      <c r="H175" s="6">
        <f>программы!G175</f>
        <v>1393.8</v>
      </c>
      <c r="I175" s="6">
        <f>программы!H175</f>
        <v>1393.8</v>
      </c>
    </row>
    <row r="176" spans="1:9" ht="70.5" customHeight="1" x14ac:dyDescent="0.25">
      <c r="A176" s="1" t="s">
        <v>381</v>
      </c>
      <c r="B176" s="40">
        <v>726</v>
      </c>
      <c r="C176" s="40" t="s">
        <v>251</v>
      </c>
      <c r="D176" s="40" t="s">
        <v>238</v>
      </c>
      <c r="E176" s="40" t="s">
        <v>382</v>
      </c>
      <c r="F176" s="46"/>
      <c r="G176" s="2">
        <f>G177</f>
        <v>5979.9</v>
      </c>
      <c r="H176" s="2">
        <f t="shared" ref="H176:I176" si="78">H177</f>
        <v>12422.6</v>
      </c>
      <c r="I176" s="2">
        <f t="shared" si="78"/>
        <v>9087.4</v>
      </c>
    </row>
    <row r="177" spans="1:9" x14ac:dyDescent="0.25">
      <c r="A177" s="1" t="s">
        <v>154</v>
      </c>
      <c r="B177" s="40">
        <v>726</v>
      </c>
      <c r="C177" s="40" t="s">
        <v>251</v>
      </c>
      <c r="D177" s="40" t="s">
        <v>238</v>
      </c>
      <c r="E177" s="40" t="s">
        <v>383</v>
      </c>
      <c r="F177" s="40"/>
      <c r="G177" s="3">
        <f>G178+G183+G186</f>
        <v>5979.9</v>
      </c>
      <c r="H177" s="3">
        <f t="shared" ref="H177:I177" si="79">H178+H183+H186</f>
        <v>12422.6</v>
      </c>
      <c r="I177" s="3">
        <f t="shared" si="79"/>
        <v>9087.4</v>
      </c>
    </row>
    <row r="178" spans="1:9" ht="24.75" x14ac:dyDescent="0.25">
      <c r="A178" s="12" t="s">
        <v>156</v>
      </c>
      <c r="B178" s="43">
        <v>726</v>
      </c>
      <c r="C178" s="43" t="s">
        <v>251</v>
      </c>
      <c r="D178" s="43" t="s">
        <v>238</v>
      </c>
      <c r="E178" s="43" t="s">
        <v>384</v>
      </c>
      <c r="F178" s="43"/>
      <c r="G178" s="32">
        <f>SUM(G179:G182)</f>
        <v>2072.3000000000002</v>
      </c>
      <c r="H178" s="32">
        <f t="shared" ref="H178:I178" si="80">SUM(H179:H182)</f>
        <v>8530</v>
      </c>
      <c r="I178" s="32">
        <f t="shared" si="80"/>
        <v>5189.8</v>
      </c>
    </row>
    <row r="179" spans="1:9" ht="36.75" x14ac:dyDescent="0.25">
      <c r="A179" s="4" t="s">
        <v>158</v>
      </c>
      <c r="B179" s="42">
        <v>726</v>
      </c>
      <c r="C179" s="42" t="s">
        <v>251</v>
      </c>
      <c r="D179" s="42" t="s">
        <v>238</v>
      </c>
      <c r="E179" s="42" t="s">
        <v>384</v>
      </c>
      <c r="F179" s="42">
        <v>243</v>
      </c>
      <c r="G179" s="6">
        <f>программы!F181</f>
        <v>820</v>
      </c>
      <c r="H179" s="6">
        <f>программы!G181</f>
        <v>6800</v>
      </c>
      <c r="I179" s="6">
        <f>программы!H181</f>
        <v>3859.8</v>
      </c>
    </row>
    <row r="180" spans="1:9" ht="36.75" x14ac:dyDescent="0.25">
      <c r="A180" s="4" t="s">
        <v>18</v>
      </c>
      <c r="B180" s="42">
        <v>726</v>
      </c>
      <c r="C180" s="42" t="s">
        <v>251</v>
      </c>
      <c r="D180" s="42" t="s">
        <v>238</v>
      </c>
      <c r="E180" s="42" t="s">
        <v>384</v>
      </c>
      <c r="F180" s="42">
        <v>244</v>
      </c>
      <c r="G180" s="6">
        <f>программы!F182</f>
        <v>182.3</v>
      </c>
      <c r="H180" s="6">
        <f>программы!G182</f>
        <v>600</v>
      </c>
      <c r="I180" s="6">
        <f>программы!H182</f>
        <v>200</v>
      </c>
    </row>
    <row r="181" spans="1:9" x14ac:dyDescent="0.25">
      <c r="A181" s="4" t="s">
        <v>19</v>
      </c>
      <c r="B181" s="42">
        <v>726</v>
      </c>
      <c r="C181" s="42" t="s">
        <v>251</v>
      </c>
      <c r="D181" s="42" t="s">
        <v>238</v>
      </c>
      <c r="E181" s="42" t="s">
        <v>384</v>
      </c>
      <c r="F181" s="42">
        <v>247</v>
      </c>
      <c r="G181" s="6">
        <f>программы!F183</f>
        <v>1000</v>
      </c>
      <c r="H181" s="6">
        <f>программы!G183</f>
        <v>1050</v>
      </c>
      <c r="I181" s="6">
        <f>программы!H183</f>
        <v>1050</v>
      </c>
    </row>
    <row r="182" spans="1:9" ht="24.75" x14ac:dyDescent="0.25">
      <c r="A182" s="4" t="s">
        <v>401</v>
      </c>
      <c r="B182" s="52">
        <v>726</v>
      </c>
      <c r="C182" s="42" t="s">
        <v>251</v>
      </c>
      <c r="D182" s="42" t="s">
        <v>238</v>
      </c>
      <c r="E182" s="52" t="s">
        <v>384</v>
      </c>
      <c r="F182" s="52">
        <v>851</v>
      </c>
      <c r="G182" s="53">
        <f>программы!F184</f>
        <v>70</v>
      </c>
      <c r="H182" s="53">
        <f>программы!G184</f>
        <v>80</v>
      </c>
      <c r="I182" s="53">
        <f>программы!H184</f>
        <v>80</v>
      </c>
    </row>
    <row r="183" spans="1:9" ht="15" customHeight="1" x14ac:dyDescent="0.25">
      <c r="A183" s="12" t="s">
        <v>159</v>
      </c>
      <c r="B183" s="43">
        <v>726</v>
      </c>
      <c r="C183" s="43" t="s">
        <v>251</v>
      </c>
      <c r="D183" s="43" t="s">
        <v>238</v>
      </c>
      <c r="E183" s="43" t="s">
        <v>385</v>
      </c>
      <c r="F183" s="43"/>
      <c r="G183" s="32">
        <f>G184+G185</f>
        <v>65</v>
      </c>
      <c r="H183" s="32">
        <f t="shared" ref="H183:I183" si="81">H184+H185</f>
        <v>50</v>
      </c>
      <c r="I183" s="32">
        <f t="shared" si="81"/>
        <v>55</v>
      </c>
    </row>
    <row r="184" spans="1:9" ht="36.75" x14ac:dyDescent="0.25">
      <c r="A184" s="4" t="s">
        <v>18</v>
      </c>
      <c r="B184" s="42">
        <v>726</v>
      </c>
      <c r="C184" s="42" t="s">
        <v>251</v>
      </c>
      <c r="D184" s="42" t="s">
        <v>238</v>
      </c>
      <c r="E184" s="42" t="s">
        <v>385</v>
      </c>
      <c r="F184" s="42">
        <v>244</v>
      </c>
      <c r="G184" s="6">
        <f>программы!F189</f>
        <v>0</v>
      </c>
      <c r="H184" s="6">
        <f>программы!G189</f>
        <v>0</v>
      </c>
      <c r="I184" s="6">
        <f>программы!H189</f>
        <v>0</v>
      </c>
    </row>
    <row r="185" spans="1:9" x14ac:dyDescent="0.25">
      <c r="A185" s="4" t="s">
        <v>19</v>
      </c>
      <c r="B185" s="42">
        <v>726</v>
      </c>
      <c r="C185" s="42" t="s">
        <v>251</v>
      </c>
      <c r="D185" s="42" t="s">
        <v>238</v>
      </c>
      <c r="E185" s="42" t="s">
        <v>385</v>
      </c>
      <c r="F185" s="42">
        <v>247</v>
      </c>
      <c r="G185" s="6">
        <f>программы!F190</f>
        <v>65</v>
      </c>
      <c r="H185" s="6">
        <f>программы!G190</f>
        <v>50</v>
      </c>
      <c r="I185" s="6">
        <f>программы!H190</f>
        <v>55</v>
      </c>
    </row>
    <row r="186" spans="1:9" ht="36.75" x14ac:dyDescent="0.25">
      <c r="A186" s="12" t="s">
        <v>161</v>
      </c>
      <c r="B186" s="43">
        <v>726</v>
      </c>
      <c r="C186" s="43" t="s">
        <v>251</v>
      </c>
      <c r="D186" s="43" t="s">
        <v>238</v>
      </c>
      <c r="E186" s="43" t="s">
        <v>386</v>
      </c>
      <c r="F186" s="43"/>
      <c r="G186" s="32">
        <f>G187</f>
        <v>3842.6</v>
      </c>
      <c r="H186" s="32">
        <f t="shared" ref="H186:I186" si="82">H187</f>
        <v>3842.6</v>
      </c>
      <c r="I186" s="32">
        <f t="shared" si="82"/>
        <v>3842.6</v>
      </c>
    </row>
    <row r="187" spans="1:9" x14ac:dyDescent="0.25">
      <c r="A187" s="4" t="s">
        <v>63</v>
      </c>
      <c r="B187" s="42">
        <v>726</v>
      </c>
      <c r="C187" s="42" t="s">
        <v>251</v>
      </c>
      <c r="D187" s="42" t="s">
        <v>238</v>
      </c>
      <c r="E187" s="42" t="s">
        <v>386</v>
      </c>
      <c r="F187" s="42">
        <v>540</v>
      </c>
      <c r="G187" s="6">
        <f>программы!F194</f>
        <v>3842.6</v>
      </c>
      <c r="H187" s="6">
        <f>программы!G194</f>
        <v>3842.6</v>
      </c>
      <c r="I187" s="6">
        <f>программы!H194</f>
        <v>3842.6</v>
      </c>
    </row>
    <row r="188" spans="1:9" x14ac:dyDescent="0.25">
      <c r="A188" s="14" t="s">
        <v>259</v>
      </c>
      <c r="B188" s="40">
        <v>726</v>
      </c>
      <c r="C188" s="40">
        <v>10</v>
      </c>
      <c r="D188" s="40"/>
      <c r="E188" s="18"/>
      <c r="F188" s="40"/>
      <c r="G188" s="2">
        <f>G189+G191</f>
        <v>180</v>
      </c>
      <c r="H188" s="2">
        <f t="shared" ref="H188:I188" si="83">H189+H191</f>
        <v>0</v>
      </c>
      <c r="I188" s="2">
        <f t="shared" si="83"/>
        <v>0</v>
      </c>
    </row>
    <row r="189" spans="1:9" ht="24.75" x14ac:dyDescent="0.25">
      <c r="A189" s="8" t="s">
        <v>229</v>
      </c>
      <c r="B189" s="42" t="s">
        <v>335</v>
      </c>
      <c r="C189" s="42">
        <v>10</v>
      </c>
      <c r="D189" s="42" t="s">
        <v>237</v>
      </c>
      <c r="E189" s="19" t="s">
        <v>230</v>
      </c>
      <c r="F189" s="44"/>
      <c r="G189" s="5">
        <f>G190</f>
        <v>120</v>
      </c>
      <c r="H189" s="5">
        <f t="shared" ref="H189:I189" si="84">H190</f>
        <v>0</v>
      </c>
      <c r="I189" s="5">
        <f t="shared" si="84"/>
        <v>0</v>
      </c>
    </row>
    <row r="190" spans="1:9" ht="36.75" x14ac:dyDescent="0.25">
      <c r="A190" s="8" t="s">
        <v>231</v>
      </c>
      <c r="B190" s="42">
        <v>726</v>
      </c>
      <c r="C190" s="42">
        <v>10</v>
      </c>
      <c r="D190" s="42" t="s">
        <v>237</v>
      </c>
      <c r="E190" s="19" t="s">
        <v>230</v>
      </c>
      <c r="F190" s="42">
        <v>323</v>
      </c>
      <c r="G190" s="5">
        <f>программы!F267</f>
        <v>120</v>
      </c>
      <c r="H190" s="5">
        <f>программы!G267</f>
        <v>0</v>
      </c>
      <c r="I190" s="5">
        <f>программы!H267</f>
        <v>0</v>
      </c>
    </row>
    <row r="191" spans="1:9" x14ac:dyDescent="0.25">
      <c r="A191" s="4" t="s">
        <v>218</v>
      </c>
      <c r="B191" s="42">
        <v>726</v>
      </c>
      <c r="C191" s="42">
        <v>10</v>
      </c>
      <c r="D191" s="42" t="s">
        <v>237</v>
      </c>
      <c r="E191" s="19" t="s">
        <v>227</v>
      </c>
      <c r="F191" s="42"/>
      <c r="G191" s="5">
        <f>G192</f>
        <v>60</v>
      </c>
      <c r="H191" s="5">
        <f t="shared" ref="H191:I191" si="85">H192</f>
        <v>0</v>
      </c>
      <c r="I191" s="5">
        <f t="shared" si="85"/>
        <v>0</v>
      </c>
    </row>
    <row r="192" spans="1:9" ht="36.75" x14ac:dyDescent="0.25">
      <c r="A192" s="8" t="s">
        <v>387</v>
      </c>
      <c r="B192" s="42">
        <v>726</v>
      </c>
      <c r="C192" s="42">
        <v>10</v>
      </c>
      <c r="D192" s="42" t="s">
        <v>237</v>
      </c>
      <c r="E192" s="19" t="s">
        <v>227</v>
      </c>
      <c r="F192" s="42">
        <v>313</v>
      </c>
      <c r="G192" s="5">
        <f>программы!F276</f>
        <v>60</v>
      </c>
      <c r="H192" s="5">
        <f>программы!G276</f>
        <v>0</v>
      </c>
      <c r="I192" s="5">
        <f>программы!H276</f>
        <v>0</v>
      </c>
    </row>
    <row r="193" spans="1:9" ht="24.75" x14ac:dyDescent="0.25">
      <c r="A193" s="14" t="s">
        <v>388</v>
      </c>
      <c r="B193" s="40">
        <v>726</v>
      </c>
      <c r="C193" s="40">
        <v>11</v>
      </c>
      <c r="D193" s="40"/>
      <c r="E193" s="22"/>
      <c r="F193" s="44"/>
      <c r="G193" s="2">
        <f>G194</f>
        <v>142.19999999999999</v>
      </c>
      <c r="H193" s="2">
        <f t="shared" ref="H193:I194" si="86">H194</f>
        <v>250.1</v>
      </c>
      <c r="I193" s="2">
        <f t="shared" si="86"/>
        <v>88.1</v>
      </c>
    </row>
    <row r="194" spans="1:9" ht="24.75" x14ac:dyDescent="0.25">
      <c r="A194" s="8" t="s">
        <v>197</v>
      </c>
      <c r="B194" s="42">
        <v>726</v>
      </c>
      <c r="C194" s="42">
        <v>11</v>
      </c>
      <c r="D194" s="42" t="s">
        <v>238</v>
      </c>
      <c r="E194" s="19" t="s">
        <v>198</v>
      </c>
      <c r="F194" s="44"/>
      <c r="G194" s="5">
        <f>G195</f>
        <v>142.19999999999999</v>
      </c>
      <c r="H194" s="5">
        <f t="shared" si="86"/>
        <v>250.1</v>
      </c>
      <c r="I194" s="5">
        <f t="shared" si="86"/>
        <v>88.1</v>
      </c>
    </row>
    <row r="195" spans="1:9" ht="36.75" x14ac:dyDescent="0.25">
      <c r="A195" s="4" t="s">
        <v>18</v>
      </c>
      <c r="B195" s="42">
        <v>726</v>
      </c>
      <c r="C195" s="42">
        <v>11</v>
      </c>
      <c r="D195" s="42" t="s">
        <v>238</v>
      </c>
      <c r="E195" s="19" t="s">
        <v>198</v>
      </c>
      <c r="F195" s="42">
        <v>244</v>
      </c>
      <c r="G195" s="5">
        <f>программы!F224</f>
        <v>142.19999999999999</v>
      </c>
      <c r="H195" s="5">
        <f>программы!G224</f>
        <v>250.1</v>
      </c>
      <c r="I195" s="5">
        <f>программы!H224</f>
        <v>88.1</v>
      </c>
    </row>
    <row r="196" spans="1:9" x14ac:dyDescent="0.25">
      <c r="A196" s="14" t="s">
        <v>232</v>
      </c>
      <c r="B196" s="40">
        <v>726</v>
      </c>
      <c r="C196" s="40">
        <v>99</v>
      </c>
      <c r="D196" s="40"/>
      <c r="E196" s="22"/>
      <c r="F196" s="44"/>
      <c r="G196" s="2">
        <f>G197</f>
        <v>0</v>
      </c>
      <c r="H196" s="2">
        <f t="shared" ref="H196:I199" si="87">H197</f>
        <v>932.7</v>
      </c>
      <c r="I196" s="2">
        <f t="shared" si="87"/>
        <v>1711.7</v>
      </c>
    </row>
    <row r="197" spans="1:9" x14ac:dyDescent="0.25">
      <c r="A197" s="14" t="s">
        <v>232</v>
      </c>
      <c r="B197" s="40">
        <v>726</v>
      </c>
      <c r="C197" s="40">
        <v>99</v>
      </c>
      <c r="D197" s="40">
        <v>99</v>
      </c>
      <c r="E197" s="22"/>
      <c r="F197" s="44"/>
      <c r="G197" s="2">
        <f>G198</f>
        <v>0</v>
      </c>
      <c r="H197" s="2">
        <f t="shared" si="87"/>
        <v>932.7</v>
      </c>
      <c r="I197" s="2">
        <f t="shared" si="87"/>
        <v>1711.7</v>
      </c>
    </row>
    <row r="198" spans="1:9" ht="24.75" x14ac:dyDescent="0.25">
      <c r="A198" s="8" t="s">
        <v>234</v>
      </c>
      <c r="B198" s="42">
        <v>726</v>
      </c>
      <c r="C198" s="42">
        <v>99</v>
      </c>
      <c r="D198" s="42">
        <v>99</v>
      </c>
      <c r="E198" s="19" t="s">
        <v>389</v>
      </c>
      <c r="F198" s="44"/>
      <c r="G198" s="5">
        <f>G199</f>
        <v>0</v>
      </c>
      <c r="H198" s="5">
        <f t="shared" si="87"/>
        <v>932.7</v>
      </c>
      <c r="I198" s="5">
        <f t="shared" si="87"/>
        <v>1711.7</v>
      </c>
    </row>
    <row r="199" spans="1:9" ht="24.75" x14ac:dyDescent="0.25">
      <c r="A199" s="8" t="s">
        <v>234</v>
      </c>
      <c r="B199" s="42">
        <v>726</v>
      </c>
      <c r="C199" s="42">
        <v>99</v>
      </c>
      <c r="D199" s="42">
        <v>99</v>
      </c>
      <c r="E199" s="19" t="s">
        <v>390</v>
      </c>
      <c r="F199" s="44"/>
      <c r="G199" s="5">
        <f>G200</f>
        <v>0</v>
      </c>
      <c r="H199" s="5">
        <f t="shared" si="87"/>
        <v>932.7</v>
      </c>
      <c r="I199" s="5">
        <f t="shared" si="87"/>
        <v>1711.7</v>
      </c>
    </row>
    <row r="200" spans="1:9" x14ac:dyDescent="0.25">
      <c r="A200" s="8" t="s">
        <v>225</v>
      </c>
      <c r="B200" s="42">
        <v>726</v>
      </c>
      <c r="C200" s="42">
        <v>99</v>
      </c>
      <c r="D200" s="42">
        <v>99</v>
      </c>
      <c r="E200" s="19" t="s">
        <v>233</v>
      </c>
      <c r="F200" s="42">
        <v>880</v>
      </c>
      <c r="G200" s="5">
        <f>программы!F281</f>
        <v>0</v>
      </c>
      <c r="H200" s="5">
        <f>программы!G281</f>
        <v>932.7</v>
      </c>
      <c r="I200" s="5">
        <f>программы!H281</f>
        <v>1711.7</v>
      </c>
    </row>
    <row r="201" spans="1:9" x14ac:dyDescent="0.25">
      <c r="A201" s="11" t="s">
        <v>391</v>
      </c>
      <c r="B201" s="38"/>
      <c r="C201" s="17"/>
      <c r="D201" s="39"/>
      <c r="E201" s="39"/>
      <c r="F201" s="39"/>
      <c r="G201" s="54">
        <f>G9+G63+G73+G102+G167+G188+G193+G196</f>
        <v>78611.73</v>
      </c>
      <c r="H201" s="54">
        <f t="shared" ref="H201:I201" si="88">H9+H63+H73+H102+H167+H188+H193+H196</f>
        <v>49305.499999999993</v>
      </c>
      <c r="I201" s="54">
        <f t="shared" si="88"/>
        <v>37233.499999999993</v>
      </c>
    </row>
  </sheetData>
  <mergeCells count="11">
    <mergeCell ref="A4:I4"/>
    <mergeCell ref="H5:I5"/>
    <mergeCell ref="E1:I1"/>
    <mergeCell ref="H137:H138"/>
    <mergeCell ref="I137:I138"/>
    <mergeCell ref="B137:B138"/>
    <mergeCell ref="C137:C138"/>
    <mergeCell ref="D137:D138"/>
    <mergeCell ref="E137:E138"/>
    <mergeCell ref="F137:F138"/>
    <mergeCell ref="G137:G138"/>
  </mergeCells>
  <pageMargins left="0.11811023622047245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"/>
  <sheetViews>
    <sheetView workbookViewId="0">
      <selection activeCell="D2" sqref="D2"/>
    </sheetView>
  </sheetViews>
  <sheetFormatPr defaultRowHeight="15" x14ac:dyDescent="0.25"/>
  <cols>
    <col min="1" max="1" width="42.140625" customWidth="1"/>
    <col min="2" max="2" width="6.28515625" customWidth="1"/>
    <col min="3" max="3" width="5.85546875" customWidth="1"/>
    <col min="4" max="4" width="11.7109375" customWidth="1"/>
    <col min="5" max="5" width="6.42578125" customWidth="1"/>
  </cols>
  <sheetData>
    <row r="1" spans="1:8" ht="89.25" customHeight="1" x14ac:dyDescent="0.25">
      <c r="D1" s="86" t="s">
        <v>404</v>
      </c>
      <c r="E1" s="86"/>
      <c r="F1" s="86"/>
      <c r="G1" s="86"/>
      <c r="H1" s="86"/>
    </row>
    <row r="2" spans="1:8" x14ac:dyDescent="0.25">
      <c r="D2" s="57" t="s">
        <v>408</v>
      </c>
      <c r="E2" s="57"/>
      <c r="F2" s="57"/>
      <c r="G2" s="57"/>
      <c r="H2" s="57"/>
    </row>
    <row r="3" spans="1:8" x14ac:dyDescent="0.25">
      <c r="E3" s="26"/>
    </row>
    <row r="4" spans="1:8" ht="63" customHeight="1" x14ac:dyDescent="0.25">
      <c r="A4" s="84" t="s">
        <v>405</v>
      </c>
      <c r="B4" s="84"/>
      <c r="C4" s="84"/>
      <c r="D4" s="84"/>
      <c r="E4" s="84"/>
      <c r="F4" s="84"/>
      <c r="G4" s="84"/>
      <c r="H4" s="84"/>
    </row>
    <row r="5" spans="1:8" x14ac:dyDescent="0.25">
      <c r="G5" s="85" t="s">
        <v>263</v>
      </c>
      <c r="H5" s="85"/>
    </row>
    <row r="6" spans="1:8" ht="6.75" customHeight="1" x14ac:dyDescent="0.25">
      <c r="G6" s="56"/>
      <c r="H6" s="56"/>
    </row>
    <row r="7" spans="1:8" ht="39" customHeight="1" x14ac:dyDescent="0.25">
      <c r="A7" s="36" t="s">
        <v>0</v>
      </c>
      <c r="B7" s="36" t="s">
        <v>265</v>
      </c>
      <c r="C7" s="36" t="s">
        <v>266</v>
      </c>
      <c r="D7" s="36" t="s">
        <v>267</v>
      </c>
      <c r="E7" s="36" t="s">
        <v>268</v>
      </c>
      <c r="F7" s="36" t="s">
        <v>392</v>
      </c>
      <c r="G7" s="37" t="s">
        <v>393</v>
      </c>
      <c r="H7" s="37" t="s">
        <v>394</v>
      </c>
    </row>
    <row r="8" spans="1:8" x14ac:dyDescent="0.25">
      <c r="A8" s="1" t="s">
        <v>28</v>
      </c>
      <c r="B8" s="40" t="s">
        <v>238</v>
      </c>
      <c r="C8" s="40"/>
      <c r="D8" s="40"/>
      <c r="E8" s="40"/>
      <c r="F8" s="3">
        <f>F9+F14+F18+F29+F37+F41</f>
        <v>7579.8</v>
      </c>
      <c r="G8" s="3">
        <f t="shared" ref="G8:H8" si="0">G9+G14+G18+G29+G37+G41</f>
        <v>7255</v>
      </c>
      <c r="H8" s="3">
        <f t="shared" si="0"/>
        <v>7045</v>
      </c>
    </row>
    <row r="9" spans="1:8" ht="36.75" x14ac:dyDescent="0.25">
      <c r="A9" s="1" t="s">
        <v>270</v>
      </c>
      <c r="B9" s="40" t="s">
        <v>238</v>
      </c>
      <c r="C9" s="40" t="s">
        <v>254</v>
      </c>
      <c r="D9" s="40"/>
      <c r="E9" s="40"/>
      <c r="F9" s="3">
        <f>F10</f>
        <v>1242</v>
      </c>
      <c r="G9" s="3">
        <f t="shared" ref="G9:H10" si="1">G10</f>
        <v>1067</v>
      </c>
      <c r="H9" s="3">
        <f t="shared" si="1"/>
        <v>1067</v>
      </c>
    </row>
    <row r="10" spans="1:8" x14ac:dyDescent="0.25">
      <c r="A10" s="7" t="s">
        <v>271</v>
      </c>
      <c r="B10" s="41" t="s">
        <v>238</v>
      </c>
      <c r="C10" s="41" t="s">
        <v>237</v>
      </c>
      <c r="D10" s="41" t="s">
        <v>272</v>
      </c>
      <c r="E10" s="41"/>
      <c r="F10" s="29">
        <f>F11</f>
        <v>1242</v>
      </c>
      <c r="G10" s="29">
        <f t="shared" si="1"/>
        <v>1067</v>
      </c>
      <c r="H10" s="29">
        <f t="shared" si="1"/>
        <v>1067</v>
      </c>
    </row>
    <row r="11" spans="1:8" x14ac:dyDescent="0.25">
      <c r="A11" s="4" t="s">
        <v>273</v>
      </c>
      <c r="B11" s="42" t="s">
        <v>238</v>
      </c>
      <c r="C11" s="42" t="s">
        <v>254</v>
      </c>
      <c r="D11" s="19" t="s">
        <v>274</v>
      </c>
      <c r="E11" s="42"/>
      <c r="F11" s="6">
        <f>F12+F13</f>
        <v>1242</v>
      </c>
      <c r="G11" s="6">
        <f t="shared" ref="G11:H11" si="2">G12+G13</f>
        <v>1067</v>
      </c>
      <c r="H11" s="6">
        <f t="shared" si="2"/>
        <v>1067</v>
      </c>
    </row>
    <row r="12" spans="1:8" ht="24.75" x14ac:dyDescent="0.25">
      <c r="A12" s="4" t="s">
        <v>275</v>
      </c>
      <c r="B12" s="42" t="s">
        <v>238</v>
      </c>
      <c r="C12" s="42" t="s">
        <v>254</v>
      </c>
      <c r="D12" s="19" t="s">
        <v>274</v>
      </c>
      <c r="E12" s="42">
        <v>121</v>
      </c>
      <c r="F12" s="6">
        <f>программы!F246</f>
        <v>969</v>
      </c>
      <c r="G12" s="6">
        <f>программы!G246</f>
        <v>819</v>
      </c>
      <c r="H12" s="6">
        <f>программы!H246</f>
        <v>819</v>
      </c>
    </row>
    <row r="13" spans="1:8" ht="48.75" x14ac:dyDescent="0.25">
      <c r="A13" s="4" t="s">
        <v>32</v>
      </c>
      <c r="B13" s="42" t="s">
        <v>238</v>
      </c>
      <c r="C13" s="42" t="s">
        <v>254</v>
      </c>
      <c r="D13" s="19" t="s">
        <v>274</v>
      </c>
      <c r="E13" s="42">
        <v>129</v>
      </c>
      <c r="F13" s="6">
        <f>программы!F247</f>
        <v>273</v>
      </c>
      <c r="G13" s="6">
        <f>программы!G247</f>
        <v>248</v>
      </c>
      <c r="H13" s="6">
        <f>программы!H247</f>
        <v>248</v>
      </c>
    </row>
    <row r="14" spans="1:8" ht="36" customHeight="1" x14ac:dyDescent="0.25">
      <c r="A14" s="1" t="s">
        <v>211</v>
      </c>
      <c r="B14" s="40" t="s">
        <v>238</v>
      </c>
      <c r="C14" s="40" t="s">
        <v>237</v>
      </c>
      <c r="D14" s="40"/>
      <c r="E14" s="40"/>
      <c r="F14" s="3">
        <f>SUM(F15)</f>
        <v>814</v>
      </c>
      <c r="G14" s="3">
        <f t="shared" ref="G14:H14" si="3">SUM(G15)</f>
        <v>684</v>
      </c>
      <c r="H14" s="3">
        <f t="shared" si="3"/>
        <v>684</v>
      </c>
    </row>
    <row r="15" spans="1:8" ht="12.75" customHeight="1" x14ac:dyDescent="0.25">
      <c r="A15" s="30" t="s">
        <v>209</v>
      </c>
      <c r="B15" s="42" t="s">
        <v>238</v>
      </c>
      <c r="C15" s="42" t="s">
        <v>237</v>
      </c>
      <c r="D15" s="42" t="s">
        <v>276</v>
      </c>
      <c r="E15" s="42"/>
      <c r="F15" s="6">
        <f>SUM(F16:F17)</f>
        <v>814</v>
      </c>
      <c r="G15" s="6">
        <f t="shared" ref="G15:H15" si="4">SUM(G16:G17)</f>
        <v>684</v>
      </c>
      <c r="H15" s="6">
        <f t="shared" si="4"/>
        <v>684</v>
      </c>
    </row>
    <row r="16" spans="1:8" ht="27" customHeight="1" x14ac:dyDescent="0.25">
      <c r="A16" s="4" t="s">
        <v>275</v>
      </c>
      <c r="B16" s="42" t="s">
        <v>238</v>
      </c>
      <c r="C16" s="42" t="s">
        <v>237</v>
      </c>
      <c r="D16" s="42" t="s">
        <v>276</v>
      </c>
      <c r="E16" s="42">
        <v>121</v>
      </c>
      <c r="F16" s="6">
        <f>SUM(программы!F251)</f>
        <v>615</v>
      </c>
      <c r="G16" s="6">
        <f>SUM(программы!G251)</f>
        <v>525</v>
      </c>
      <c r="H16" s="6">
        <f>SUM(программы!H251)</f>
        <v>525</v>
      </c>
    </row>
    <row r="17" spans="1:8" ht="33.75" customHeight="1" x14ac:dyDescent="0.25">
      <c r="A17" s="4" t="s">
        <v>208</v>
      </c>
      <c r="B17" s="42" t="s">
        <v>238</v>
      </c>
      <c r="C17" s="42" t="s">
        <v>237</v>
      </c>
      <c r="D17" s="42" t="s">
        <v>276</v>
      </c>
      <c r="E17" s="42">
        <v>129</v>
      </c>
      <c r="F17" s="6">
        <f>SUM(программы!F252)</f>
        <v>199</v>
      </c>
      <c r="G17" s="6">
        <f>SUM(программы!G252)</f>
        <v>159</v>
      </c>
      <c r="H17" s="6">
        <f>SUM(программы!H252)</f>
        <v>159</v>
      </c>
    </row>
    <row r="18" spans="1:8" ht="37.5" customHeight="1" x14ac:dyDescent="0.25">
      <c r="A18" s="1" t="s">
        <v>29</v>
      </c>
      <c r="B18" s="40" t="s">
        <v>238</v>
      </c>
      <c r="C18" s="40" t="s">
        <v>239</v>
      </c>
      <c r="D18" s="40"/>
      <c r="E18" s="40"/>
      <c r="F18" s="3">
        <f>SUM(F19)</f>
        <v>3480.1</v>
      </c>
      <c r="G18" s="3">
        <f t="shared" ref="G18:H20" si="5">SUM(G19)</f>
        <v>3389</v>
      </c>
      <c r="H18" s="3">
        <f t="shared" si="5"/>
        <v>3289</v>
      </c>
    </row>
    <row r="19" spans="1:8" ht="57.75" customHeight="1" x14ac:dyDescent="0.25">
      <c r="A19" s="31" t="s">
        <v>277</v>
      </c>
      <c r="B19" s="40" t="s">
        <v>238</v>
      </c>
      <c r="C19" s="40" t="s">
        <v>239</v>
      </c>
      <c r="D19" s="40" t="s">
        <v>278</v>
      </c>
      <c r="E19" s="42"/>
      <c r="F19" s="3">
        <f>SUM(F20)</f>
        <v>3480.1</v>
      </c>
      <c r="G19" s="3">
        <f t="shared" si="5"/>
        <v>3389</v>
      </c>
      <c r="H19" s="3">
        <f t="shared" si="5"/>
        <v>3289</v>
      </c>
    </row>
    <row r="20" spans="1:8" ht="33" customHeight="1" x14ac:dyDescent="0.25">
      <c r="A20" s="1" t="s">
        <v>24</v>
      </c>
      <c r="B20" s="40" t="s">
        <v>238</v>
      </c>
      <c r="C20" s="40" t="s">
        <v>239</v>
      </c>
      <c r="D20" s="40" t="s">
        <v>279</v>
      </c>
      <c r="E20" s="42"/>
      <c r="F20" s="3">
        <f>SUM(F21)</f>
        <v>3480.1</v>
      </c>
      <c r="G20" s="3">
        <f t="shared" si="5"/>
        <v>3389</v>
      </c>
      <c r="H20" s="3">
        <f t="shared" si="5"/>
        <v>3289</v>
      </c>
    </row>
    <row r="21" spans="1:8" ht="24.75" x14ac:dyDescent="0.25">
      <c r="A21" s="1" t="s">
        <v>26</v>
      </c>
      <c r="B21" s="40" t="s">
        <v>238</v>
      </c>
      <c r="C21" s="40" t="s">
        <v>239</v>
      </c>
      <c r="D21" s="40" t="s">
        <v>280</v>
      </c>
      <c r="E21" s="42"/>
      <c r="F21" s="3">
        <f>SUM(F22:F28)</f>
        <v>3480.1</v>
      </c>
      <c r="G21" s="3">
        <f t="shared" ref="G21:H21" si="6">SUM(G22:G28)</f>
        <v>3389</v>
      </c>
      <c r="H21" s="3">
        <f t="shared" si="6"/>
        <v>3289</v>
      </c>
    </row>
    <row r="22" spans="1:8" ht="23.25" customHeight="1" x14ac:dyDescent="0.25">
      <c r="A22" s="4" t="s">
        <v>275</v>
      </c>
      <c r="B22" s="42" t="s">
        <v>238</v>
      </c>
      <c r="C22" s="42" t="s">
        <v>239</v>
      </c>
      <c r="D22" s="42" t="s">
        <v>280</v>
      </c>
      <c r="E22" s="42">
        <v>121</v>
      </c>
      <c r="F22" s="6">
        <f>SUM(программы!F20)</f>
        <v>1979</v>
      </c>
      <c r="G22" s="6">
        <f>SUM(программы!G20)</f>
        <v>1979</v>
      </c>
      <c r="H22" s="6">
        <f>SUM(программы!H20)</f>
        <v>1979</v>
      </c>
    </row>
    <row r="23" spans="1:8" ht="36.75" x14ac:dyDescent="0.25">
      <c r="A23" s="4" t="s">
        <v>31</v>
      </c>
      <c r="B23" s="42" t="s">
        <v>238</v>
      </c>
      <c r="C23" s="42" t="s">
        <v>239</v>
      </c>
      <c r="D23" s="42" t="s">
        <v>280</v>
      </c>
      <c r="E23" s="42">
        <v>122</v>
      </c>
      <c r="F23" s="6">
        <f>программы!F21</f>
        <v>122</v>
      </c>
      <c r="G23" s="6">
        <f>программы!G21</f>
        <v>10</v>
      </c>
      <c r="H23" s="6">
        <f>программы!H21</f>
        <v>10</v>
      </c>
    </row>
    <row r="24" spans="1:8" ht="36" customHeight="1" x14ac:dyDescent="0.25">
      <c r="A24" s="4" t="s">
        <v>32</v>
      </c>
      <c r="B24" s="42" t="s">
        <v>238</v>
      </c>
      <c r="C24" s="42" t="s">
        <v>239</v>
      </c>
      <c r="D24" s="42" t="s">
        <v>280</v>
      </c>
      <c r="E24" s="42">
        <v>129</v>
      </c>
      <c r="F24" s="6">
        <f>программы!F22</f>
        <v>618</v>
      </c>
      <c r="G24" s="6">
        <f>программы!G22</f>
        <v>598</v>
      </c>
      <c r="H24" s="6">
        <f>программы!H22</f>
        <v>598</v>
      </c>
    </row>
    <row r="25" spans="1:8" ht="25.5" customHeight="1" x14ac:dyDescent="0.25">
      <c r="A25" s="4" t="s">
        <v>33</v>
      </c>
      <c r="B25" s="42" t="s">
        <v>238</v>
      </c>
      <c r="C25" s="42" t="s">
        <v>239</v>
      </c>
      <c r="D25" s="42" t="s">
        <v>280</v>
      </c>
      <c r="E25" s="42">
        <v>242</v>
      </c>
      <c r="F25" s="6">
        <f>программы!F23</f>
        <v>315</v>
      </c>
      <c r="G25" s="6">
        <f>программы!G23</f>
        <v>300</v>
      </c>
      <c r="H25" s="6">
        <f>программы!H23</f>
        <v>300</v>
      </c>
    </row>
    <row r="26" spans="1:8" ht="24.75" x14ac:dyDescent="0.25">
      <c r="A26" s="4" t="s">
        <v>80</v>
      </c>
      <c r="B26" s="42" t="s">
        <v>238</v>
      </c>
      <c r="C26" s="42" t="s">
        <v>239</v>
      </c>
      <c r="D26" s="42" t="s">
        <v>280</v>
      </c>
      <c r="E26" s="42">
        <v>244</v>
      </c>
      <c r="F26" s="6">
        <f>программы!F24</f>
        <v>434.1</v>
      </c>
      <c r="G26" s="6">
        <f>программы!G24</f>
        <v>400</v>
      </c>
      <c r="H26" s="6">
        <f>программы!H24</f>
        <v>300</v>
      </c>
    </row>
    <row r="27" spans="1:8" x14ac:dyDescent="0.25">
      <c r="A27" s="4" t="s">
        <v>35</v>
      </c>
      <c r="B27" s="42" t="s">
        <v>238</v>
      </c>
      <c r="C27" s="42" t="s">
        <v>239</v>
      </c>
      <c r="D27" s="42" t="s">
        <v>280</v>
      </c>
      <c r="E27" s="42">
        <v>852</v>
      </c>
      <c r="F27" s="6">
        <f>программы!F26</f>
        <v>2</v>
      </c>
      <c r="G27" s="6">
        <f>программы!G26</f>
        <v>2</v>
      </c>
      <c r="H27" s="6">
        <f>программы!H26</f>
        <v>2</v>
      </c>
    </row>
    <row r="28" spans="1:8" x14ac:dyDescent="0.25">
      <c r="A28" s="4" t="s">
        <v>36</v>
      </c>
      <c r="B28" s="42" t="s">
        <v>238</v>
      </c>
      <c r="C28" s="42" t="s">
        <v>239</v>
      </c>
      <c r="D28" s="42" t="s">
        <v>280</v>
      </c>
      <c r="E28" s="42">
        <v>853</v>
      </c>
      <c r="F28" s="6">
        <f>программы!F27</f>
        <v>10</v>
      </c>
      <c r="G28" s="6">
        <f>программы!G27</f>
        <v>100</v>
      </c>
      <c r="H28" s="6">
        <f>программы!H27</f>
        <v>100</v>
      </c>
    </row>
    <row r="29" spans="1:8" ht="36.75" x14ac:dyDescent="0.25">
      <c r="A29" s="1" t="s">
        <v>214</v>
      </c>
      <c r="B29" s="40" t="s">
        <v>238</v>
      </c>
      <c r="C29" s="40" t="s">
        <v>241</v>
      </c>
      <c r="D29" s="42"/>
      <c r="E29" s="42"/>
      <c r="F29" s="3">
        <f>F30+F34</f>
        <v>1540</v>
      </c>
      <c r="G29" s="3">
        <f t="shared" ref="G29:H29" si="7">G30+G34</f>
        <v>1540</v>
      </c>
      <c r="H29" s="3">
        <f t="shared" si="7"/>
        <v>1540</v>
      </c>
    </row>
    <row r="30" spans="1:8" ht="36.75" x14ac:dyDescent="0.25">
      <c r="A30" s="1" t="s">
        <v>58</v>
      </c>
      <c r="B30" s="40" t="s">
        <v>238</v>
      </c>
      <c r="C30" s="40" t="s">
        <v>241</v>
      </c>
      <c r="D30" s="40" t="s">
        <v>281</v>
      </c>
      <c r="E30" s="42"/>
      <c r="F30" s="3">
        <f>F31</f>
        <v>1382</v>
      </c>
      <c r="G30" s="3">
        <f t="shared" ref="G30:H32" si="8">G31</f>
        <v>1382</v>
      </c>
      <c r="H30" s="3">
        <f t="shared" si="8"/>
        <v>1382</v>
      </c>
    </row>
    <row r="31" spans="1:8" ht="25.5" customHeight="1" x14ac:dyDescent="0.25">
      <c r="A31" s="1" t="s">
        <v>60</v>
      </c>
      <c r="B31" s="40" t="s">
        <v>238</v>
      </c>
      <c r="C31" s="40" t="s">
        <v>241</v>
      </c>
      <c r="D31" s="40" t="s">
        <v>282</v>
      </c>
      <c r="E31" s="42"/>
      <c r="F31" s="3">
        <f>F32</f>
        <v>1382</v>
      </c>
      <c r="G31" s="3">
        <f t="shared" si="8"/>
        <v>1382</v>
      </c>
      <c r="H31" s="3">
        <f t="shared" si="8"/>
        <v>1382</v>
      </c>
    </row>
    <row r="32" spans="1:8" ht="36" x14ac:dyDescent="0.25">
      <c r="A32" s="13" t="s">
        <v>62</v>
      </c>
      <c r="B32" s="42" t="s">
        <v>238</v>
      </c>
      <c r="C32" s="42" t="s">
        <v>241</v>
      </c>
      <c r="D32" s="42" t="s">
        <v>283</v>
      </c>
      <c r="E32" s="42"/>
      <c r="F32" s="6">
        <f>F33</f>
        <v>1382</v>
      </c>
      <c r="G32" s="6">
        <f t="shared" si="8"/>
        <v>1382</v>
      </c>
      <c r="H32" s="6">
        <f t="shared" si="8"/>
        <v>1382</v>
      </c>
    </row>
    <row r="33" spans="1:8" x14ac:dyDescent="0.25">
      <c r="A33" s="4" t="s">
        <v>63</v>
      </c>
      <c r="B33" s="42" t="s">
        <v>238</v>
      </c>
      <c r="C33" s="42" t="s">
        <v>241</v>
      </c>
      <c r="D33" s="42" t="s">
        <v>283</v>
      </c>
      <c r="E33" s="42">
        <v>540</v>
      </c>
      <c r="F33" s="6">
        <f>программы!F50</f>
        <v>1382</v>
      </c>
      <c r="G33" s="6">
        <f>программы!G50</f>
        <v>1382</v>
      </c>
      <c r="H33" s="6">
        <f>программы!H50</f>
        <v>1382</v>
      </c>
    </row>
    <row r="34" spans="1:8" ht="24.75" x14ac:dyDescent="0.25">
      <c r="A34" s="1" t="s">
        <v>212</v>
      </c>
      <c r="B34" s="40" t="s">
        <v>238</v>
      </c>
      <c r="C34" s="40" t="s">
        <v>241</v>
      </c>
      <c r="D34" s="40" t="s">
        <v>284</v>
      </c>
      <c r="E34" s="42"/>
      <c r="F34" s="3">
        <f>F35</f>
        <v>158</v>
      </c>
      <c r="G34" s="3">
        <f t="shared" ref="G34:H35" si="9">G35</f>
        <v>158</v>
      </c>
      <c r="H34" s="3">
        <f t="shared" si="9"/>
        <v>158</v>
      </c>
    </row>
    <row r="35" spans="1:8" ht="36.75" x14ac:dyDescent="0.25">
      <c r="A35" s="4" t="s">
        <v>214</v>
      </c>
      <c r="B35" s="40" t="s">
        <v>238</v>
      </c>
      <c r="C35" s="40" t="s">
        <v>241</v>
      </c>
      <c r="D35" s="42" t="s">
        <v>285</v>
      </c>
      <c r="E35" s="42"/>
      <c r="F35" s="6">
        <f>F36</f>
        <v>158</v>
      </c>
      <c r="G35" s="6">
        <f t="shared" si="9"/>
        <v>158</v>
      </c>
      <c r="H35" s="6">
        <f t="shared" si="9"/>
        <v>158</v>
      </c>
    </row>
    <row r="36" spans="1:8" x14ac:dyDescent="0.25">
      <c r="A36" s="4" t="s">
        <v>63</v>
      </c>
      <c r="B36" s="42" t="s">
        <v>238</v>
      </c>
      <c r="C36" s="42" t="s">
        <v>241</v>
      </c>
      <c r="D36" s="42" t="s">
        <v>285</v>
      </c>
      <c r="E36" s="42">
        <v>540</v>
      </c>
      <c r="F36" s="6">
        <f>программы!F256</f>
        <v>158</v>
      </c>
      <c r="G36" s="6">
        <f>программы!G256</f>
        <v>158</v>
      </c>
      <c r="H36" s="6">
        <f>программы!H256</f>
        <v>158</v>
      </c>
    </row>
    <row r="37" spans="1:8" x14ac:dyDescent="0.25">
      <c r="A37" s="1" t="s">
        <v>217</v>
      </c>
      <c r="B37" s="40" t="s">
        <v>238</v>
      </c>
      <c r="C37" s="40">
        <v>11</v>
      </c>
      <c r="D37" s="42"/>
      <c r="E37" s="42"/>
      <c r="F37" s="3">
        <f>F38</f>
        <v>104.25</v>
      </c>
      <c r="G37" s="3">
        <f t="shared" ref="G37:H39" si="10">G38</f>
        <v>200</v>
      </c>
      <c r="H37" s="3">
        <f t="shared" si="10"/>
        <v>200</v>
      </c>
    </row>
    <row r="38" spans="1:8" ht="24.75" x14ac:dyDescent="0.25">
      <c r="A38" s="1" t="s">
        <v>215</v>
      </c>
      <c r="B38" s="40" t="s">
        <v>238</v>
      </c>
      <c r="C38" s="40">
        <v>11</v>
      </c>
      <c r="D38" s="40" t="s">
        <v>286</v>
      </c>
      <c r="E38" s="42"/>
      <c r="F38" s="3">
        <f>F39</f>
        <v>104.25</v>
      </c>
      <c r="G38" s="3">
        <f t="shared" si="10"/>
        <v>200</v>
      </c>
      <c r="H38" s="3">
        <f t="shared" si="10"/>
        <v>200</v>
      </c>
    </row>
    <row r="39" spans="1:8" x14ac:dyDescent="0.25">
      <c r="A39" s="4" t="s">
        <v>217</v>
      </c>
      <c r="B39" s="42" t="s">
        <v>238</v>
      </c>
      <c r="C39" s="42">
        <v>11</v>
      </c>
      <c r="D39" s="42" t="s">
        <v>216</v>
      </c>
      <c r="E39" s="42"/>
      <c r="F39" s="6">
        <f>F40</f>
        <v>104.25</v>
      </c>
      <c r="G39" s="6">
        <f t="shared" si="10"/>
        <v>200</v>
      </c>
      <c r="H39" s="6">
        <f t="shared" si="10"/>
        <v>200</v>
      </c>
    </row>
    <row r="40" spans="1:8" x14ac:dyDescent="0.25">
      <c r="A40" s="4" t="s">
        <v>218</v>
      </c>
      <c r="B40" s="42" t="s">
        <v>238</v>
      </c>
      <c r="C40" s="42">
        <v>11</v>
      </c>
      <c r="D40" s="42" t="s">
        <v>216</v>
      </c>
      <c r="E40" s="42">
        <v>870</v>
      </c>
      <c r="F40" s="6">
        <f>программы!F260</f>
        <v>104.25</v>
      </c>
      <c r="G40" s="6">
        <f>программы!G260</f>
        <v>200</v>
      </c>
      <c r="H40" s="6">
        <f>программы!H260</f>
        <v>200</v>
      </c>
    </row>
    <row r="41" spans="1:8" x14ac:dyDescent="0.25">
      <c r="A41" s="1" t="s">
        <v>43</v>
      </c>
      <c r="B41" s="40" t="s">
        <v>238</v>
      </c>
      <c r="C41" s="40">
        <v>13</v>
      </c>
      <c r="D41" s="40"/>
      <c r="E41" s="40"/>
      <c r="F41" s="3">
        <f>F42+F46+F50+F54+F59</f>
        <v>399.45000000000005</v>
      </c>
      <c r="G41" s="3">
        <f t="shared" ref="G41:H41" si="11">G42+G46+G50+G54+G59</f>
        <v>375</v>
      </c>
      <c r="H41" s="3">
        <f t="shared" si="11"/>
        <v>265</v>
      </c>
    </row>
    <row r="42" spans="1:8" ht="60.75" x14ac:dyDescent="0.25">
      <c r="A42" s="1" t="s">
        <v>287</v>
      </c>
      <c r="B42" s="40" t="s">
        <v>238</v>
      </c>
      <c r="C42" s="40">
        <v>13</v>
      </c>
      <c r="D42" s="40" t="s">
        <v>288</v>
      </c>
      <c r="E42" s="41"/>
      <c r="F42" s="29">
        <f>F43</f>
        <v>30</v>
      </c>
      <c r="G42" s="29">
        <f t="shared" ref="G42:H44" si="12">G43</f>
        <v>50</v>
      </c>
      <c r="H42" s="29">
        <f t="shared" si="12"/>
        <v>50</v>
      </c>
    </row>
    <row r="43" spans="1:8" ht="24.75" x14ac:dyDescent="0.25">
      <c r="A43" s="1" t="s">
        <v>39</v>
      </c>
      <c r="B43" s="40" t="s">
        <v>238</v>
      </c>
      <c r="C43" s="40">
        <v>13</v>
      </c>
      <c r="D43" s="40" t="s">
        <v>289</v>
      </c>
      <c r="E43" s="41"/>
      <c r="F43" s="29">
        <f>F44</f>
        <v>30</v>
      </c>
      <c r="G43" s="29">
        <f t="shared" si="12"/>
        <v>50</v>
      </c>
      <c r="H43" s="29">
        <f t="shared" si="12"/>
        <v>50</v>
      </c>
    </row>
    <row r="44" spans="1:8" ht="26.25" customHeight="1" x14ac:dyDescent="0.25">
      <c r="A44" s="4" t="s">
        <v>41</v>
      </c>
      <c r="B44" s="42" t="s">
        <v>238</v>
      </c>
      <c r="C44" s="42">
        <v>13</v>
      </c>
      <c r="D44" s="42" t="s">
        <v>290</v>
      </c>
      <c r="E44" s="43"/>
      <c r="F44" s="32">
        <f>F45</f>
        <v>30</v>
      </c>
      <c r="G44" s="32">
        <f t="shared" si="12"/>
        <v>50</v>
      </c>
      <c r="H44" s="32">
        <f t="shared" si="12"/>
        <v>50</v>
      </c>
    </row>
    <row r="45" spans="1:8" ht="24.75" x14ac:dyDescent="0.25">
      <c r="A45" s="4" t="s">
        <v>18</v>
      </c>
      <c r="B45" s="42" t="s">
        <v>238</v>
      </c>
      <c r="C45" s="42">
        <v>13</v>
      </c>
      <c r="D45" s="42" t="s">
        <v>290</v>
      </c>
      <c r="E45" s="42">
        <v>244</v>
      </c>
      <c r="F45" s="32">
        <f>программы!F33</f>
        <v>30</v>
      </c>
      <c r="G45" s="32">
        <f>программы!G33</f>
        <v>50</v>
      </c>
      <c r="H45" s="32">
        <f>программы!H33</f>
        <v>50</v>
      </c>
    </row>
    <row r="46" spans="1:8" ht="64.5" x14ac:dyDescent="0.25">
      <c r="A46" s="31" t="s">
        <v>291</v>
      </c>
      <c r="B46" s="40" t="s">
        <v>238</v>
      </c>
      <c r="C46" s="40">
        <v>13</v>
      </c>
      <c r="D46" s="40" t="s">
        <v>292</v>
      </c>
      <c r="E46" s="40"/>
      <c r="F46" s="3">
        <f>F47</f>
        <v>21.4</v>
      </c>
      <c r="G46" s="3">
        <f t="shared" ref="G46:H47" si="13">G47</f>
        <v>310</v>
      </c>
      <c r="H46" s="3">
        <f t="shared" si="13"/>
        <v>200</v>
      </c>
    </row>
    <row r="47" spans="1:8" ht="24.75" x14ac:dyDescent="0.25">
      <c r="A47" s="1" t="s">
        <v>293</v>
      </c>
      <c r="B47" s="40" t="s">
        <v>238</v>
      </c>
      <c r="C47" s="40">
        <v>13</v>
      </c>
      <c r="D47" s="40" t="s">
        <v>294</v>
      </c>
      <c r="E47" s="40"/>
      <c r="F47" s="3">
        <f>F48</f>
        <v>21.4</v>
      </c>
      <c r="G47" s="3">
        <f t="shared" si="13"/>
        <v>310</v>
      </c>
      <c r="H47" s="3">
        <f t="shared" si="13"/>
        <v>200</v>
      </c>
    </row>
    <row r="48" spans="1:8" ht="24.75" x14ac:dyDescent="0.25">
      <c r="A48" s="4" t="s">
        <v>295</v>
      </c>
      <c r="B48" s="42" t="s">
        <v>238</v>
      </c>
      <c r="C48" s="42">
        <v>13</v>
      </c>
      <c r="D48" s="42" t="s">
        <v>296</v>
      </c>
      <c r="E48" s="42"/>
      <c r="F48" s="6">
        <f>SUM(F49)</f>
        <v>21.4</v>
      </c>
      <c r="G48" s="6">
        <f t="shared" ref="G48:H48" si="14">SUM(G49)</f>
        <v>310</v>
      </c>
      <c r="H48" s="6">
        <f t="shared" si="14"/>
        <v>200</v>
      </c>
    </row>
    <row r="49" spans="1:8" ht="24.75" x14ac:dyDescent="0.25">
      <c r="A49" s="4" t="s">
        <v>80</v>
      </c>
      <c r="B49" s="42" t="s">
        <v>238</v>
      </c>
      <c r="C49" s="42">
        <v>13</v>
      </c>
      <c r="D49" s="42" t="s">
        <v>296</v>
      </c>
      <c r="E49" s="42">
        <v>244</v>
      </c>
      <c r="F49" s="6">
        <f>программы!F39</f>
        <v>21.4</v>
      </c>
      <c r="G49" s="6">
        <f>программы!G39</f>
        <v>310</v>
      </c>
      <c r="H49" s="6">
        <f>программы!H39</f>
        <v>200</v>
      </c>
    </row>
    <row r="50" spans="1:8" ht="60.75" x14ac:dyDescent="0.25">
      <c r="A50" s="1" t="s">
        <v>297</v>
      </c>
      <c r="B50" s="40" t="s">
        <v>238</v>
      </c>
      <c r="C50" s="40">
        <v>13</v>
      </c>
      <c r="D50" s="40" t="s">
        <v>298</v>
      </c>
      <c r="E50" s="40"/>
      <c r="F50" s="3">
        <f>F51</f>
        <v>15</v>
      </c>
      <c r="G50" s="3">
        <f t="shared" ref="G50:H51" si="15">G51</f>
        <v>15</v>
      </c>
      <c r="H50" s="3">
        <f t="shared" si="15"/>
        <v>15</v>
      </c>
    </row>
    <row r="51" spans="1:8" x14ac:dyDescent="0.25">
      <c r="A51" s="1" t="s">
        <v>66</v>
      </c>
      <c r="B51" s="40" t="s">
        <v>238</v>
      </c>
      <c r="C51" s="40">
        <v>13</v>
      </c>
      <c r="D51" s="40" t="s">
        <v>299</v>
      </c>
      <c r="E51" s="40"/>
      <c r="F51" s="3">
        <f>F52</f>
        <v>15</v>
      </c>
      <c r="G51" s="3">
        <f t="shared" si="15"/>
        <v>15</v>
      </c>
      <c r="H51" s="3">
        <f t="shared" si="15"/>
        <v>15</v>
      </c>
    </row>
    <row r="52" spans="1:8" ht="24.75" x14ac:dyDescent="0.25">
      <c r="A52" s="4" t="s">
        <v>300</v>
      </c>
      <c r="B52" s="42" t="s">
        <v>238</v>
      </c>
      <c r="C52" s="42">
        <v>13</v>
      </c>
      <c r="D52" s="42" t="s">
        <v>301</v>
      </c>
      <c r="E52" s="42"/>
      <c r="F52" s="6">
        <f>SUM(F53)</f>
        <v>15</v>
      </c>
      <c r="G52" s="6">
        <f t="shared" ref="G52:H52" si="16">SUM(G53)</f>
        <v>15</v>
      </c>
      <c r="H52" s="6">
        <f t="shared" si="16"/>
        <v>15</v>
      </c>
    </row>
    <row r="53" spans="1:8" ht="24" customHeight="1" x14ac:dyDescent="0.25">
      <c r="A53" s="4" t="s">
        <v>80</v>
      </c>
      <c r="B53" s="42" t="s">
        <v>238</v>
      </c>
      <c r="C53" s="42">
        <v>13</v>
      </c>
      <c r="D53" s="42" t="s">
        <v>301</v>
      </c>
      <c r="E53" s="42">
        <v>244</v>
      </c>
      <c r="F53" s="6">
        <f>программы!F56</f>
        <v>15</v>
      </c>
      <c r="G53" s="6">
        <f>программы!G56</f>
        <v>15</v>
      </c>
      <c r="H53" s="6">
        <f>программы!H56</f>
        <v>15</v>
      </c>
    </row>
    <row r="54" spans="1:8" x14ac:dyDescent="0.25">
      <c r="A54" s="1" t="s">
        <v>219</v>
      </c>
      <c r="B54" s="40" t="s">
        <v>238</v>
      </c>
      <c r="C54" s="40">
        <v>13</v>
      </c>
      <c r="D54" s="40" t="s">
        <v>302</v>
      </c>
      <c r="E54" s="40"/>
      <c r="F54" s="3">
        <f>F57</f>
        <v>192.3</v>
      </c>
      <c r="G54" s="3">
        <f t="shared" ref="G54:H54" si="17">G57</f>
        <v>0</v>
      </c>
      <c r="H54" s="3">
        <f t="shared" si="17"/>
        <v>0</v>
      </c>
    </row>
    <row r="55" spans="1:8" ht="24.75" x14ac:dyDescent="0.25">
      <c r="A55" s="4" t="s">
        <v>221</v>
      </c>
      <c r="B55" s="42" t="s">
        <v>238</v>
      </c>
      <c r="C55" s="42">
        <v>13</v>
      </c>
      <c r="D55" s="42" t="s">
        <v>220</v>
      </c>
      <c r="E55" s="42"/>
      <c r="F55" s="6"/>
      <c r="G55" s="6"/>
      <c r="H55" s="6"/>
    </row>
    <row r="56" spans="1:8" ht="36.75" hidden="1" x14ac:dyDescent="0.25">
      <c r="A56" s="4" t="s">
        <v>303</v>
      </c>
      <c r="B56" s="42" t="s">
        <v>238</v>
      </c>
      <c r="C56" s="42">
        <v>13</v>
      </c>
      <c r="D56" s="42" t="s">
        <v>223</v>
      </c>
      <c r="E56" s="42"/>
      <c r="F56" s="6"/>
      <c r="G56" s="6"/>
      <c r="H56" s="6"/>
    </row>
    <row r="57" spans="1:8" ht="36.75" hidden="1" x14ac:dyDescent="0.25">
      <c r="A57" s="4" t="s">
        <v>222</v>
      </c>
      <c r="B57" s="42" t="s">
        <v>238</v>
      </c>
      <c r="C57" s="42">
        <v>13</v>
      </c>
      <c r="D57" s="42" t="s">
        <v>224</v>
      </c>
      <c r="E57" s="42"/>
      <c r="F57" s="6">
        <f>SUM(F58)</f>
        <v>192.3</v>
      </c>
      <c r="G57" s="6">
        <f t="shared" ref="G57:H57" si="18">SUM(G58)</f>
        <v>0</v>
      </c>
      <c r="H57" s="6">
        <f t="shared" si="18"/>
        <v>0</v>
      </c>
    </row>
    <row r="58" spans="1:8" x14ac:dyDescent="0.25">
      <c r="A58" s="4" t="s">
        <v>225</v>
      </c>
      <c r="B58" s="42" t="s">
        <v>238</v>
      </c>
      <c r="C58" s="42">
        <v>13</v>
      </c>
      <c r="D58" s="42" t="s">
        <v>224</v>
      </c>
      <c r="E58" s="42">
        <v>870</v>
      </c>
      <c r="F58" s="6">
        <f>программы!F272</f>
        <v>192.3</v>
      </c>
      <c r="G58" s="6">
        <f>программы!G272</f>
        <v>0</v>
      </c>
      <c r="H58" s="6">
        <f>программы!H272</f>
        <v>0</v>
      </c>
    </row>
    <row r="59" spans="1:8" ht="24.75" x14ac:dyDescent="0.25">
      <c r="A59" s="1" t="s">
        <v>215</v>
      </c>
      <c r="B59" s="40" t="s">
        <v>238</v>
      </c>
      <c r="C59" s="40">
        <v>13</v>
      </c>
      <c r="D59" s="40" t="s">
        <v>286</v>
      </c>
      <c r="E59" s="40"/>
      <c r="F59" s="3">
        <f>SUM(F60)</f>
        <v>140.75</v>
      </c>
      <c r="G59" s="3">
        <f t="shared" ref="G59:H60" si="19">SUM(G60)</f>
        <v>0</v>
      </c>
      <c r="H59" s="3">
        <f t="shared" si="19"/>
        <v>0</v>
      </c>
    </row>
    <row r="60" spans="1:8" x14ac:dyDescent="0.25">
      <c r="A60" s="4" t="s">
        <v>217</v>
      </c>
      <c r="B60" s="42" t="s">
        <v>238</v>
      </c>
      <c r="C60" s="42">
        <v>13</v>
      </c>
      <c r="D60" s="42" t="s">
        <v>216</v>
      </c>
      <c r="E60" s="42"/>
      <c r="F60" s="6">
        <f>SUM(F61)</f>
        <v>140.75</v>
      </c>
      <c r="G60" s="6">
        <f t="shared" si="19"/>
        <v>0</v>
      </c>
      <c r="H60" s="6">
        <f t="shared" si="19"/>
        <v>0</v>
      </c>
    </row>
    <row r="61" spans="1:8" x14ac:dyDescent="0.25">
      <c r="A61" s="4" t="s">
        <v>218</v>
      </c>
      <c r="B61" s="42" t="s">
        <v>238</v>
      </c>
      <c r="C61" s="42">
        <v>13</v>
      </c>
      <c r="D61" s="42" t="s">
        <v>216</v>
      </c>
      <c r="E61" s="42">
        <v>244</v>
      </c>
      <c r="F61" s="6">
        <f>программы!F263</f>
        <v>140.75</v>
      </c>
      <c r="G61" s="6">
        <f>программы!G263</f>
        <v>0</v>
      </c>
      <c r="H61" s="6">
        <f>программы!H263</f>
        <v>0</v>
      </c>
    </row>
    <row r="62" spans="1:8" ht="24.75" x14ac:dyDescent="0.25">
      <c r="A62" s="1" t="s">
        <v>304</v>
      </c>
      <c r="B62" s="40" t="s">
        <v>237</v>
      </c>
      <c r="C62" s="42"/>
      <c r="D62" s="42"/>
      <c r="E62" s="42"/>
      <c r="F62" s="3">
        <f>SUM(F63)</f>
        <v>81.599999999999994</v>
      </c>
      <c r="G62" s="3">
        <f t="shared" ref="G62:H62" si="20">SUM(G63)</f>
        <v>450</v>
      </c>
      <c r="H62" s="3">
        <f t="shared" si="20"/>
        <v>150</v>
      </c>
    </row>
    <row r="63" spans="1:8" ht="36.75" x14ac:dyDescent="0.25">
      <c r="A63" s="1" t="s">
        <v>57</v>
      </c>
      <c r="B63" s="40" t="s">
        <v>237</v>
      </c>
      <c r="C63" s="40">
        <v>10</v>
      </c>
      <c r="D63" s="40"/>
      <c r="E63" s="40"/>
      <c r="F63" s="3">
        <f>F64+F68</f>
        <v>81.599999999999994</v>
      </c>
      <c r="G63" s="3">
        <f t="shared" ref="G63:H63" si="21">G64+G68</f>
        <v>450</v>
      </c>
      <c r="H63" s="3">
        <f t="shared" si="21"/>
        <v>150</v>
      </c>
    </row>
    <row r="64" spans="1:8" ht="72.75" x14ac:dyDescent="0.25">
      <c r="A64" s="1" t="s">
        <v>305</v>
      </c>
      <c r="B64" s="40" t="s">
        <v>237</v>
      </c>
      <c r="C64" s="40">
        <v>10</v>
      </c>
      <c r="D64" s="40" t="s">
        <v>306</v>
      </c>
      <c r="E64" s="40"/>
      <c r="F64" s="3">
        <f>SUM(F65)</f>
        <v>50</v>
      </c>
      <c r="G64" s="3">
        <f t="shared" ref="G64:H66" si="22">SUM(G65)</f>
        <v>300</v>
      </c>
      <c r="H64" s="3">
        <f t="shared" si="22"/>
        <v>100</v>
      </c>
    </row>
    <row r="65" spans="1:8" x14ac:dyDescent="0.25">
      <c r="A65" s="1" t="s">
        <v>52</v>
      </c>
      <c r="B65" s="40" t="s">
        <v>237</v>
      </c>
      <c r="C65" s="40">
        <v>10</v>
      </c>
      <c r="D65" s="40" t="s">
        <v>307</v>
      </c>
      <c r="E65" s="40"/>
      <c r="F65" s="6">
        <f>SUM(F66)</f>
        <v>50</v>
      </c>
      <c r="G65" s="6">
        <f t="shared" si="22"/>
        <v>300</v>
      </c>
      <c r="H65" s="6">
        <f t="shared" si="22"/>
        <v>100</v>
      </c>
    </row>
    <row r="66" spans="1:8" ht="48.75" x14ac:dyDescent="0.25">
      <c r="A66" s="4" t="s">
        <v>54</v>
      </c>
      <c r="B66" s="42" t="s">
        <v>237</v>
      </c>
      <c r="C66" s="42">
        <v>10</v>
      </c>
      <c r="D66" s="42" t="s">
        <v>308</v>
      </c>
      <c r="E66" s="42"/>
      <c r="F66" s="6">
        <f>SUM(F67)</f>
        <v>50</v>
      </c>
      <c r="G66" s="6">
        <f t="shared" si="22"/>
        <v>300</v>
      </c>
      <c r="H66" s="6">
        <f t="shared" si="22"/>
        <v>100</v>
      </c>
    </row>
    <row r="67" spans="1:8" ht="24.75" x14ac:dyDescent="0.25">
      <c r="A67" s="4" t="s">
        <v>80</v>
      </c>
      <c r="B67" s="42" t="s">
        <v>237</v>
      </c>
      <c r="C67" s="42">
        <v>10</v>
      </c>
      <c r="D67" s="42" t="s">
        <v>308</v>
      </c>
      <c r="E67" s="42">
        <v>244</v>
      </c>
      <c r="F67" s="6">
        <f>программы!F45</f>
        <v>50</v>
      </c>
      <c r="G67" s="6">
        <f>программы!G45</f>
        <v>300</v>
      </c>
      <c r="H67" s="6">
        <f>программы!H45</f>
        <v>100</v>
      </c>
    </row>
    <row r="68" spans="1:8" ht="74.25" customHeight="1" x14ac:dyDescent="0.25">
      <c r="A68" s="1" t="s">
        <v>309</v>
      </c>
      <c r="B68" s="41" t="s">
        <v>237</v>
      </c>
      <c r="C68" s="41">
        <v>10</v>
      </c>
      <c r="D68" s="41" t="s">
        <v>310</v>
      </c>
      <c r="E68" s="41"/>
      <c r="F68" s="29">
        <f>SUM(F69)</f>
        <v>31.6</v>
      </c>
      <c r="G68" s="29">
        <f t="shared" ref="G68:H70" si="23">SUM(G69)</f>
        <v>150</v>
      </c>
      <c r="H68" s="29">
        <f t="shared" si="23"/>
        <v>50</v>
      </c>
    </row>
    <row r="69" spans="1:8" x14ac:dyDescent="0.25">
      <c r="A69" s="1" t="s">
        <v>133</v>
      </c>
      <c r="B69" s="40" t="s">
        <v>237</v>
      </c>
      <c r="C69" s="40">
        <v>10</v>
      </c>
      <c r="D69" s="41" t="s">
        <v>311</v>
      </c>
      <c r="E69" s="42"/>
      <c r="F69" s="3">
        <f>SUM(F70)</f>
        <v>31.6</v>
      </c>
      <c r="G69" s="3">
        <f t="shared" si="23"/>
        <v>150</v>
      </c>
      <c r="H69" s="3">
        <f t="shared" si="23"/>
        <v>50</v>
      </c>
    </row>
    <row r="70" spans="1:8" x14ac:dyDescent="0.25">
      <c r="A70" s="4" t="s">
        <v>135</v>
      </c>
      <c r="B70" s="42" t="s">
        <v>237</v>
      </c>
      <c r="C70" s="42">
        <v>10</v>
      </c>
      <c r="D70" s="42" t="s">
        <v>312</v>
      </c>
      <c r="E70" s="42"/>
      <c r="F70" s="6">
        <f>SUM(F71)</f>
        <v>31.6</v>
      </c>
      <c r="G70" s="6">
        <f t="shared" si="23"/>
        <v>150</v>
      </c>
      <c r="H70" s="6">
        <f t="shared" si="23"/>
        <v>50</v>
      </c>
    </row>
    <row r="71" spans="1:8" ht="24.75" x14ac:dyDescent="0.25">
      <c r="A71" s="4" t="s">
        <v>80</v>
      </c>
      <c r="B71" s="42" t="s">
        <v>237</v>
      </c>
      <c r="C71" s="42">
        <v>10</v>
      </c>
      <c r="D71" s="42" t="s">
        <v>312</v>
      </c>
      <c r="E71" s="42">
        <v>244</v>
      </c>
      <c r="F71" s="6">
        <f>программы!F154</f>
        <v>31.6</v>
      </c>
      <c r="G71" s="6">
        <f>программы!G154</f>
        <v>150</v>
      </c>
      <c r="H71" s="6">
        <f>программы!H154</f>
        <v>50</v>
      </c>
    </row>
    <row r="72" spans="1:8" x14ac:dyDescent="0.25">
      <c r="A72" s="1" t="s">
        <v>78</v>
      </c>
      <c r="B72" s="40" t="s">
        <v>239</v>
      </c>
      <c r="C72" s="42"/>
      <c r="D72" s="42"/>
      <c r="E72" s="42"/>
      <c r="F72" s="3">
        <f>F73+F83</f>
        <v>15465.2</v>
      </c>
      <c r="G72" s="3">
        <f t="shared" ref="G72:H72" si="24">G73+G83</f>
        <v>4381.7</v>
      </c>
      <c r="H72" s="3">
        <f t="shared" si="24"/>
        <v>4420.2</v>
      </c>
    </row>
    <row r="73" spans="1:8" x14ac:dyDescent="0.25">
      <c r="A73" s="1" t="s">
        <v>168</v>
      </c>
      <c r="B73" s="40" t="s">
        <v>239</v>
      </c>
      <c r="C73" s="40" t="s">
        <v>253</v>
      </c>
      <c r="D73" s="42"/>
      <c r="E73" s="42"/>
      <c r="F73" s="3">
        <f>F74</f>
        <v>15301.2</v>
      </c>
      <c r="G73" s="3">
        <f t="shared" ref="G73:H75" si="25">G74</f>
        <v>3741.7</v>
      </c>
      <c r="H73" s="3">
        <f t="shared" si="25"/>
        <v>3950.2</v>
      </c>
    </row>
    <row r="74" spans="1:8" ht="48.75" x14ac:dyDescent="0.25">
      <c r="A74" s="7" t="s">
        <v>313</v>
      </c>
      <c r="B74" s="41" t="s">
        <v>239</v>
      </c>
      <c r="C74" s="41" t="s">
        <v>253</v>
      </c>
      <c r="D74" s="41" t="s">
        <v>314</v>
      </c>
      <c r="E74" s="42"/>
      <c r="F74" s="29">
        <f>F75</f>
        <v>15301.2</v>
      </c>
      <c r="G74" s="29">
        <f t="shared" si="25"/>
        <v>3741.7</v>
      </c>
      <c r="H74" s="29">
        <f t="shared" si="25"/>
        <v>3950.2</v>
      </c>
    </row>
    <row r="75" spans="1:8" ht="24.75" x14ac:dyDescent="0.25">
      <c r="A75" s="7" t="s">
        <v>164</v>
      </c>
      <c r="B75" s="41" t="s">
        <v>239</v>
      </c>
      <c r="C75" s="41" t="s">
        <v>253</v>
      </c>
      <c r="D75" s="41" t="s">
        <v>315</v>
      </c>
      <c r="E75" s="42"/>
      <c r="F75" s="29">
        <f>F76</f>
        <v>15301.2</v>
      </c>
      <c r="G75" s="29">
        <f t="shared" si="25"/>
        <v>3741.7</v>
      </c>
      <c r="H75" s="29">
        <f t="shared" si="25"/>
        <v>3950.2</v>
      </c>
    </row>
    <row r="76" spans="1:8" ht="24" customHeight="1" x14ac:dyDescent="0.25">
      <c r="A76" s="7" t="s">
        <v>316</v>
      </c>
      <c r="B76" s="41" t="s">
        <v>239</v>
      </c>
      <c r="C76" s="41" t="s">
        <v>253</v>
      </c>
      <c r="D76" s="41" t="s">
        <v>317</v>
      </c>
      <c r="E76" s="42"/>
      <c r="F76" s="29">
        <f>F77+F79+F81</f>
        <v>15301.2</v>
      </c>
      <c r="G76" s="29">
        <f t="shared" ref="G76:H76" si="26">G77+G79+G81</f>
        <v>3741.7</v>
      </c>
      <c r="H76" s="29">
        <f t="shared" si="26"/>
        <v>3950.2</v>
      </c>
    </row>
    <row r="77" spans="1:8" x14ac:dyDescent="0.25">
      <c r="A77" s="4" t="s">
        <v>166</v>
      </c>
      <c r="B77" s="42" t="s">
        <v>239</v>
      </c>
      <c r="C77" s="42" t="s">
        <v>253</v>
      </c>
      <c r="D77" s="42" t="s">
        <v>318</v>
      </c>
      <c r="E77" s="42"/>
      <c r="F77" s="6">
        <f>F78</f>
        <v>2873.5</v>
      </c>
      <c r="G77" s="6">
        <f t="shared" ref="G77:H77" si="27">G78</f>
        <v>3741.7</v>
      </c>
      <c r="H77" s="6">
        <f t="shared" si="27"/>
        <v>3950.2</v>
      </c>
    </row>
    <row r="78" spans="1:8" ht="24.75" x14ac:dyDescent="0.25">
      <c r="A78" s="4" t="s">
        <v>80</v>
      </c>
      <c r="B78" s="42" t="s">
        <v>239</v>
      </c>
      <c r="C78" s="42" t="s">
        <v>253</v>
      </c>
      <c r="D78" s="42" t="s">
        <v>318</v>
      </c>
      <c r="E78" s="42">
        <v>244</v>
      </c>
      <c r="F78" s="6">
        <f>программы!F200</f>
        <v>2873.5</v>
      </c>
      <c r="G78" s="6">
        <f>программы!G200</f>
        <v>3741.7</v>
      </c>
      <c r="H78" s="6">
        <f>программы!H200</f>
        <v>3950.2</v>
      </c>
    </row>
    <row r="79" spans="1:8" ht="24.75" x14ac:dyDescent="0.25">
      <c r="A79" s="4" t="s">
        <v>319</v>
      </c>
      <c r="B79" s="42" t="s">
        <v>239</v>
      </c>
      <c r="C79" s="42" t="s">
        <v>253</v>
      </c>
      <c r="D79" s="42" t="s">
        <v>171</v>
      </c>
      <c r="E79" s="44"/>
      <c r="F79" s="6">
        <f>F80</f>
        <v>9000</v>
      </c>
      <c r="G79" s="6">
        <f t="shared" ref="G79:H79" si="28">G80</f>
        <v>0</v>
      </c>
      <c r="H79" s="6">
        <f t="shared" si="28"/>
        <v>0</v>
      </c>
    </row>
    <row r="80" spans="1:8" x14ac:dyDescent="0.25">
      <c r="A80" s="4" t="s">
        <v>169</v>
      </c>
      <c r="B80" s="42" t="s">
        <v>239</v>
      </c>
      <c r="C80" s="42" t="s">
        <v>253</v>
      </c>
      <c r="D80" s="42" t="s">
        <v>171</v>
      </c>
      <c r="E80" s="42">
        <v>244</v>
      </c>
      <c r="F80" s="6">
        <f>программы!F204</f>
        <v>9000</v>
      </c>
      <c r="G80" s="6">
        <f>программы!G204</f>
        <v>0</v>
      </c>
      <c r="H80" s="6">
        <f>программы!H204</f>
        <v>0</v>
      </c>
    </row>
    <row r="81" spans="1:8" ht="24.75" x14ac:dyDescent="0.25">
      <c r="A81" s="4" t="s">
        <v>320</v>
      </c>
      <c r="B81" s="42" t="s">
        <v>239</v>
      </c>
      <c r="C81" s="42" t="s">
        <v>253</v>
      </c>
      <c r="D81" s="42" t="s">
        <v>173</v>
      </c>
      <c r="E81" s="44"/>
      <c r="F81" s="6">
        <f>F82</f>
        <v>3427.7</v>
      </c>
      <c r="G81" s="6">
        <f t="shared" ref="G81:H81" si="29">G82</f>
        <v>0</v>
      </c>
      <c r="H81" s="6">
        <f t="shared" si="29"/>
        <v>0</v>
      </c>
    </row>
    <row r="82" spans="1:8" x14ac:dyDescent="0.25">
      <c r="A82" s="4" t="s">
        <v>169</v>
      </c>
      <c r="B82" s="42" t="s">
        <v>239</v>
      </c>
      <c r="C82" s="42" t="s">
        <v>253</v>
      </c>
      <c r="D82" s="42" t="s">
        <v>173</v>
      </c>
      <c r="E82" s="42">
        <v>244</v>
      </c>
      <c r="F82" s="6">
        <f>программы!F208</f>
        <v>3427.7</v>
      </c>
      <c r="G82" s="6">
        <f>программы!G208</f>
        <v>0</v>
      </c>
      <c r="H82" s="6">
        <f>программы!H208</f>
        <v>0</v>
      </c>
    </row>
    <row r="83" spans="1:8" ht="15.75" customHeight="1" x14ac:dyDescent="0.25">
      <c r="A83" s="1" t="s">
        <v>79</v>
      </c>
      <c r="B83" s="40" t="s">
        <v>239</v>
      </c>
      <c r="C83" s="40">
        <v>12</v>
      </c>
      <c r="D83" s="40"/>
      <c r="E83" s="40"/>
      <c r="F83" s="3">
        <f>F84+F98</f>
        <v>164</v>
      </c>
      <c r="G83" s="3">
        <f t="shared" ref="G83:H83" si="30">G84+G98</f>
        <v>640</v>
      </c>
      <c r="H83" s="3">
        <f t="shared" si="30"/>
        <v>470</v>
      </c>
    </row>
    <row r="84" spans="1:8" ht="64.5" x14ac:dyDescent="0.25">
      <c r="A84" s="31" t="s">
        <v>321</v>
      </c>
      <c r="B84" s="41" t="s">
        <v>239</v>
      </c>
      <c r="C84" s="41">
        <v>12</v>
      </c>
      <c r="D84" s="41" t="s">
        <v>322</v>
      </c>
      <c r="E84" s="41"/>
      <c r="F84" s="29">
        <f>F85</f>
        <v>164</v>
      </c>
      <c r="G84" s="29">
        <f t="shared" ref="G84:H84" si="31">G85</f>
        <v>590</v>
      </c>
      <c r="H84" s="29">
        <f t="shared" si="31"/>
        <v>420</v>
      </c>
    </row>
    <row r="85" spans="1:8" ht="24.75" x14ac:dyDescent="0.25">
      <c r="A85" s="4" t="s">
        <v>74</v>
      </c>
      <c r="B85" s="42" t="s">
        <v>239</v>
      </c>
      <c r="C85" s="42">
        <v>12</v>
      </c>
      <c r="D85" s="42" t="s">
        <v>323</v>
      </c>
      <c r="E85" s="42"/>
      <c r="F85" s="6">
        <f>F86+F88+F90+F92+F94+F96</f>
        <v>164</v>
      </c>
      <c r="G85" s="6">
        <f t="shared" ref="G85:H85" si="32">G86+G88+G90+G92+G94+G96</f>
        <v>590</v>
      </c>
      <c r="H85" s="6">
        <f t="shared" si="32"/>
        <v>420</v>
      </c>
    </row>
    <row r="86" spans="1:8" ht="36.75" x14ac:dyDescent="0.25">
      <c r="A86" s="12" t="s">
        <v>76</v>
      </c>
      <c r="B86" s="42" t="s">
        <v>239</v>
      </c>
      <c r="C86" s="42">
        <v>12</v>
      </c>
      <c r="D86" s="42" t="s">
        <v>324</v>
      </c>
      <c r="E86" s="42"/>
      <c r="F86" s="6">
        <f>F87</f>
        <v>43</v>
      </c>
      <c r="G86" s="6">
        <f t="shared" ref="G86:H86" si="33">G87</f>
        <v>70</v>
      </c>
      <c r="H86" s="6">
        <f t="shared" si="33"/>
        <v>70</v>
      </c>
    </row>
    <row r="87" spans="1:8" ht="24.75" x14ac:dyDescent="0.25">
      <c r="A87" s="4" t="s">
        <v>80</v>
      </c>
      <c r="B87" s="42" t="s">
        <v>239</v>
      </c>
      <c r="C87" s="42">
        <v>12</v>
      </c>
      <c r="D87" s="42" t="s">
        <v>324</v>
      </c>
      <c r="E87" s="42">
        <v>244</v>
      </c>
      <c r="F87" s="6">
        <f>программы!F63</f>
        <v>43</v>
      </c>
      <c r="G87" s="6">
        <f>программы!G63</f>
        <v>70</v>
      </c>
      <c r="H87" s="6">
        <f>программы!H63</f>
        <v>70</v>
      </c>
    </row>
    <row r="88" spans="1:8" ht="48.75" x14ac:dyDescent="0.25">
      <c r="A88" s="12" t="s">
        <v>81</v>
      </c>
      <c r="B88" s="42" t="s">
        <v>239</v>
      </c>
      <c r="C88" s="42">
        <v>12</v>
      </c>
      <c r="D88" s="42" t="s">
        <v>325</v>
      </c>
      <c r="E88" s="42"/>
      <c r="F88" s="6">
        <f>F89</f>
        <v>0</v>
      </c>
      <c r="G88" s="6">
        <f t="shared" ref="G88:H88" si="34">G89</f>
        <v>70</v>
      </c>
      <c r="H88" s="6">
        <f t="shared" si="34"/>
        <v>70</v>
      </c>
    </row>
    <row r="89" spans="1:8" ht="24.75" x14ac:dyDescent="0.25">
      <c r="A89" s="4" t="s">
        <v>80</v>
      </c>
      <c r="B89" s="42" t="s">
        <v>239</v>
      </c>
      <c r="C89" s="42">
        <v>12</v>
      </c>
      <c r="D89" s="42" t="s">
        <v>325</v>
      </c>
      <c r="E89" s="42">
        <v>244</v>
      </c>
      <c r="F89" s="6">
        <f>программы!F67</f>
        <v>0</v>
      </c>
      <c r="G89" s="6">
        <f>программы!G67</f>
        <v>70</v>
      </c>
      <c r="H89" s="6">
        <f>программы!H67</f>
        <v>70</v>
      </c>
    </row>
    <row r="90" spans="1:8" ht="60.75" customHeight="1" x14ac:dyDescent="0.25">
      <c r="A90" s="12" t="s">
        <v>83</v>
      </c>
      <c r="B90" s="42" t="s">
        <v>239</v>
      </c>
      <c r="C90" s="42">
        <v>12</v>
      </c>
      <c r="D90" s="42" t="s">
        <v>326</v>
      </c>
      <c r="E90" s="42"/>
      <c r="F90" s="6">
        <f>F91</f>
        <v>0</v>
      </c>
      <c r="G90" s="6">
        <f t="shared" ref="G90:H90" si="35">G91</f>
        <v>100</v>
      </c>
      <c r="H90" s="6">
        <f t="shared" si="35"/>
        <v>70</v>
      </c>
    </row>
    <row r="91" spans="1:8" ht="24.75" x14ac:dyDescent="0.25">
      <c r="A91" s="4" t="s">
        <v>80</v>
      </c>
      <c r="B91" s="42" t="s">
        <v>239</v>
      </c>
      <c r="C91" s="42">
        <v>12</v>
      </c>
      <c r="D91" s="42" t="s">
        <v>326</v>
      </c>
      <c r="E91" s="42">
        <v>244</v>
      </c>
      <c r="F91" s="6">
        <f>программы!F71</f>
        <v>0</v>
      </c>
      <c r="G91" s="6">
        <f>программы!G71</f>
        <v>100</v>
      </c>
      <c r="H91" s="6">
        <f>программы!H71</f>
        <v>70</v>
      </c>
    </row>
    <row r="92" spans="1:8" ht="24.75" x14ac:dyDescent="0.25">
      <c r="A92" s="12" t="s">
        <v>85</v>
      </c>
      <c r="B92" s="42" t="s">
        <v>239</v>
      </c>
      <c r="C92" s="42">
        <v>12</v>
      </c>
      <c r="D92" s="42" t="s">
        <v>327</v>
      </c>
      <c r="E92" s="42"/>
      <c r="F92" s="6">
        <f>F93</f>
        <v>0</v>
      </c>
      <c r="G92" s="6">
        <f t="shared" ref="G92:H92" si="36">G93</f>
        <v>150</v>
      </c>
      <c r="H92" s="6">
        <f t="shared" si="36"/>
        <v>70</v>
      </c>
    </row>
    <row r="93" spans="1:8" ht="24.75" x14ac:dyDescent="0.25">
      <c r="A93" s="4" t="s">
        <v>80</v>
      </c>
      <c r="B93" s="42" t="s">
        <v>239</v>
      </c>
      <c r="C93" s="42">
        <v>12</v>
      </c>
      <c r="D93" s="42" t="s">
        <v>327</v>
      </c>
      <c r="E93" s="42">
        <v>244</v>
      </c>
      <c r="F93" s="6">
        <f>программы!F75</f>
        <v>0</v>
      </c>
      <c r="G93" s="6">
        <f>программы!G75</f>
        <v>150</v>
      </c>
      <c r="H93" s="6">
        <f>программы!H75</f>
        <v>70</v>
      </c>
    </row>
    <row r="94" spans="1:8" x14ac:dyDescent="0.25">
      <c r="A94" s="12" t="s">
        <v>87</v>
      </c>
      <c r="B94" s="42" t="s">
        <v>239</v>
      </c>
      <c r="C94" s="42">
        <v>12</v>
      </c>
      <c r="D94" s="42" t="s">
        <v>328</v>
      </c>
      <c r="E94" s="42"/>
      <c r="F94" s="6">
        <f>F95</f>
        <v>31</v>
      </c>
      <c r="G94" s="6">
        <f t="shared" ref="G94:H94" si="37">G95</f>
        <v>100</v>
      </c>
      <c r="H94" s="6">
        <f t="shared" si="37"/>
        <v>70</v>
      </c>
    </row>
    <row r="95" spans="1:8" ht="24.75" x14ac:dyDescent="0.25">
      <c r="A95" s="4" t="s">
        <v>80</v>
      </c>
      <c r="B95" s="42" t="s">
        <v>239</v>
      </c>
      <c r="C95" s="42">
        <v>12</v>
      </c>
      <c r="D95" s="42" t="s">
        <v>328</v>
      </c>
      <c r="E95" s="42">
        <v>244</v>
      </c>
      <c r="F95" s="6">
        <f>программы!F79</f>
        <v>31</v>
      </c>
      <c r="G95" s="6">
        <f>программы!G79</f>
        <v>100</v>
      </c>
      <c r="H95" s="6">
        <f>программы!H79</f>
        <v>70</v>
      </c>
    </row>
    <row r="96" spans="1:8" ht="24.75" x14ac:dyDescent="0.25">
      <c r="A96" s="12" t="s">
        <v>89</v>
      </c>
      <c r="B96" s="42" t="s">
        <v>239</v>
      </c>
      <c r="C96" s="42">
        <v>12</v>
      </c>
      <c r="D96" s="42" t="s">
        <v>329</v>
      </c>
      <c r="E96" s="42"/>
      <c r="F96" s="6">
        <f>F97</f>
        <v>90</v>
      </c>
      <c r="G96" s="6">
        <f t="shared" ref="G96:H96" si="38">G97</f>
        <v>100</v>
      </c>
      <c r="H96" s="6">
        <f t="shared" si="38"/>
        <v>70</v>
      </c>
    </row>
    <row r="97" spans="1:8" ht="24.75" x14ac:dyDescent="0.25">
      <c r="A97" s="4" t="s">
        <v>80</v>
      </c>
      <c r="B97" s="42" t="s">
        <v>239</v>
      </c>
      <c r="C97" s="42">
        <v>12</v>
      </c>
      <c r="D97" s="42" t="s">
        <v>329</v>
      </c>
      <c r="E97" s="42">
        <v>244</v>
      </c>
      <c r="F97" s="6">
        <f>программы!F83</f>
        <v>90</v>
      </c>
      <c r="G97" s="6">
        <f>программы!G83</f>
        <v>100</v>
      </c>
      <c r="H97" s="6">
        <f>программы!H83</f>
        <v>70</v>
      </c>
    </row>
    <row r="98" spans="1:8" ht="96.75" x14ac:dyDescent="0.25">
      <c r="A98" s="9" t="s">
        <v>396</v>
      </c>
      <c r="B98" s="40" t="s">
        <v>239</v>
      </c>
      <c r="C98" s="40">
        <v>12</v>
      </c>
      <c r="D98" s="20" t="s">
        <v>138</v>
      </c>
      <c r="E98" s="40"/>
      <c r="F98" s="3">
        <f>F99</f>
        <v>0</v>
      </c>
      <c r="G98" s="3">
        <f t="shared" ref="G98:H99" si="39">G99</f>
        <v>50</v>
      </c>
      <c r="H98" s="3">
        <f t="shared" si="39"/>
        <v>50</v>
      </c>
    </row>
    <row r="99" spans="1:8" ht="24.75" x14ac:dyDescent="0.25">
      <c r="A99" s="10" t="s">
        <v>139</v>
      </c>
      <c r="B99" s="42" t="s">
        <v>239</v>
      </c>
      <c r="C99" s="42">
        <v>12</v>
      </c>
      <c r="D99" s="21" t="s">
        <v>138</v>
      </c>
      <c r="E99" s="42"/>
      <c r="F99" s="6">
        <f>F100</f>
        <v>0</v>
      </c>
      <c r="G99" s="6">
        <f t="shared" si="39"/>
        <v>50</v>
      </c>
      <c r="H99" s="6">
        <f t="shared" si="39"/>
        <v>50</v>
      </c>
    </row>
    <row r="100" spans="1:8" ht="26.25" customHeight="1" x14ac:dyDescent="0.25">
      <c r="A100" s="10" t="s">
        <v>80</v>
      </c>
      <c r="B100" s="42" t="s">
        <v>239</v>
      </c>
      <c r="C100" s="42">
        <v>12</v>
      </c>
      <c r="D100" s="21" t="s">
        <v>138</v>
      </c>
      <c r="E100" s="42">
        <v>244</v>
      </c>
      <c r="F100" s="6">
        <f>программы!F163</f>
        <v>0</v>
      </c>
      <c r="G100" s="6">
        <f>программы!G163</f>
        <v>50</v>
      </c>
      <c r="H100" s="6">
        <f>программы!H163</f>
        <v>50</v>
      </c>
    </row>
    <row r="101" spans="1:8" x14ac:dyDescent="0.25">
      <c r="A101" s="1" t="s">
        <v>16</v>
      </c>
      <c r="B101" s="40" t="s">
        <v>236</v>
      </c>
      <c r="C101" s="40"/>
      <c r="D101" s="44"/>
      <c r="E101" s="40"/>
      <c r="F101" s="28">
        <f>F102+F116+F123</f>
        <v>47514.229999999996</v>
      </c>
      <c r="G101" s="28">
        <f t="shared" ref="G101:H101" si="40">G102+G116+G123</f>
        <v>21807.3</v>
      </c>
      <c r="H101" s="28">
        <f t="shared" si="40"/>
        <v>12865</v>
      </c>
    </row>
    <row r="102" spans="1:8" x14ac:dyDescent="0.25">
      <c r="A102" s="1" t="s">
        <v>99</v>
      </c>
      <c r="B102" s="40" t="s">
        <v>236</v>
      </c>
      <c r="C102" s="40" t="s">
        <v>238</v>
      </c>
      <c r="D102" s="42"/>
      <c r="E102" s="42"/>
      <c r="F102" s="3">
        <f>F103+F114</f>
        <v>13231.3</v>
      </c>
      <c r="G102" s="3">
        <f t="shared" ref="G102:H102" si="41">G103+G114</f>
        <v>7373.3</v>
      </c>
      <c r="H102" s="3">
        <f t="shared" si="41"/>
        <v>160</v>
      </c>
    </row>
    <row r="103" spans="1:8" ht="54" x14ac:dyDescent="0.25">
      <c r="A103" s="31" t="s">
        <v>330</v>
      </c>
      <c r="B103" s="41" t="s">
        <v>236</v>
      </c>
      <c r="C103" s="41" t="s">
        <v>238</v>
      </c>
      <c r="D103" s="41" t="s">
        <v>331</v>
      </c>
      <c r="E103" s="41"/>
      <c r="F103" s="3">
        <f>F104+F110+F112</f>
        <v>13111.3</v>
      </c>
      <c r="G103" s="3">
        <f t="shared" ref="G103:H103" si="42">G104+G110+G112</f>
        <v>7073.3</v>
      </c>
      <c r="H103" s="3">
        <f t="shared" si="42"/>
        <v>60</v>
      </c>
    </row>
    <row r="104" spans="1:8" ht="24.75" x14ac:dyDescent="0.25">
      <c r="A104" s="7" t="s">
        <v>93</v>
      </c>
      <c r="B104" s="41" t="s">
        <v>236</v>
      </c>
      <c r="C104" s="41" t="s">
        <v>238</v>
      </c>
      <c r="D104" s="41" t="s">
        <v>332</v>
      </c>
      <c r="E104" s="41"/>
      <c r="F104" s="3">
        <f>F105+F108</f>
        <v>2239.8000000000002</v>
      </c>
      <c r="G104" s="3">
        <f t="shared" ref="G104:H104" si="43">G105+G108</f>
        <v>1076.7</v>
      </c>
      <c r="H104" s="3">
        <f t="shared" si="43"/>
        <v>60</v>
      </c>
    </row>
    <row r="105" spans="1:8" ht="37.5" customHeight="1" x14ac:dyDescent="0.25">
      <c r="A105" s="12" t="s">
        <v>242</v>
      </c>
      <c r="B105" s="43" t="s">
        <v>236</v>
      </c>
      <c r="C105" s="43" t="s">
        <v>238</v>
      </c>
      <c r="D105" s="49" t="s">
        <v>334</v>
      </c>
      <c r="E105" s="43"/>
      <c r="F105" s="32">
        <f>F106+F107</f>
        <v>1069.8</v>
      </c>
      <c r="G105" s="32">
        <f t="shared" ref="G105:H105" si="44">G106+G107</f>
        <v>1076.7</v>
      </c>
      <c r="H105" s="32">
        <f t="shared" si="44"/>
        <v>60</v>
      </c>
    </row>
    <row r="106" spans="1:8" ht="24.75" x14ac:dyDescent="0.25">
      <c r="A106" s="4" t="s">
        <v>80</v>
      </c>
      <c r="B106" s="42" t="s">
        <v>236</v>
      </c>
      <c r="C106" s="42" t="s">
        <v>238</v>
      </c>
      <c r="D106" s="19" t="s">
        <v>334</v>
      </c>
      <c r="E106" s="42">
        <v>244</v>
      </c>
      <c r="F106" s="6">
        <f>программы!F89</f>
        <v>158</v>
      </c>
      <c r="G106" s="6">
        <f>программы!G89</f>
        <v>66.7</v>
      </c>
      <c r="H106" s="6">
        <f>программы!H89</f>
        <v>60</v>
      </c>
    </row>
    <row r="107" spans="1:8" ht="24.75" x14ac:dyDescent="0.25">
      <c r="A107" s="4" t="s">
        <v>100</v>
      </c>
      <c r="B107" s="42" t="s">
        <v>236</v>
      </c>
      <c r="C107" s="42" t="s">
        <v>238</v>
      </c>
      <c r="D107" s="19" t="s">
        <v>334</v>
      </c>
      <c r="E107" s="42">
        <v>633</v>
      </c>
      <c r="F107" s="6">
        <f>программы!F90</f>
        <v>911.8</v>
      </c>
      <c r="G107" s="6">
        <f>программы!G90</f>
        <v>1010</v>
      </c>
      <c r="H107" s="6">
        <f>программы!H90</f>
        <v>0</v>
      </c>
    </row>
    <row r="108" spans="1:8" ht="25.5" customHeight="1" x14ac:dyDescent="0.25">
      <c r="A108" s="51" t="s">
        <v>243</v>
      </c>
      <c r="B108" s="43" t="s">
        <v>236</v>
      </c>
      <c r="C108" s="43" t="s">
        <v>238</v>
      </c>
      <c r="D108" s="49" t="s">
        <v>400</v>
      </c>
      <c r="E108" s="43"/>
      <c r="F108" s="32">
        <f>F109</f>
        <v>1170</v>
      </c>
      <c r="G108" s="32">
        <f t="shared" ref="G108:H108" si="45">G109</f>
        <v>0</v>
      </c>
      <c r="H108" s="32">
        <f t="shared" si="45"/>
        <v>0</v>
      </c>
    </row>
    <row r="109" spans="1:8" ht="36.75" x14ac:dyDescent="0.25">
      <c r="A109" s="24" t="s">
        <v>244</v>
      </c>
      <c r="B109" s="42" t="s">
        <v>236</v>
      </c>
      <c r="C109" s="42" t="s">
        <v>238</v>
      </c>
      <c r="D109" s="19" t="s">
        <v>400</v>
      </c>
      <c r="E109" s="42" t="s">
        <v>246</v>
      </c>
      <c r="F109" s="6">
        <f>SUM(программы!F94)</f>
        <v>1170</v>
      </c>
      <c r="G109" s="6">
        <f>SUM(программы!G94)</f>
        <v>0</v>
      </c>
      <c r="H109" s="6">
        <f>SUM(программы!H94)</f>
        <v>0</v>
      </c>
    </row>
    <row r="110" spans="1:8" ht="34.5" customHeight="1" x14ac:dyDescent="0.25">
      <c r="A110" s="12" t="s">
        <v>247</v>
      </c>
      <c r="B110" s="43" t="s">
        <v>236</v>
      </c>
      <c r="C110" s="43" t="s">
        <v>238</v>
      </c>
      <c r="D110" s="43" t="s">
        <v>399</v>
      </c>
      <c r="E110" s="43"/>
      <c r="F110" s="32">
        <f>F111</f>
        <v>10871.5</v>
      </c>
      <c r="G110" s="32">
        <f t="shared" ref="G110:H110" si="46">G111</f>
        <v>0</v>
      </c>
      <c r="H110" s="32">
        <f t="shared" si="46"/>
        <v>0</v>
      </c>
    </row>
    <row r="111" spans="1:8" ht="36.75" x14ac:dyDescent="0.25">
      <c r="A111" s="4" t="s">
        <v>98</v>
      </c>
      <c r="B111" s="42" t="s">
        <v>236</v>
      </c>
      <c r="C111" s="42" t="s">
        <v>238</v>
      </c>
      <c r="D111" s="42" t="s">
        <v>399</v>
      </c>
      <c r="E111" s="42" t="s">
        <v>246</v>
      </c>
      <c r="F111" s="6">
        <f>программы!F98</f>
        <v>10871.5</v>
      </c>
      <c r="G111" s="6">
        <f>программы!G98</f>
        <v>0</v>
      </c>
      <c r="H111" s="6">
        <f>программы!H98</f>
        <v>0</v>
      </c>
    </row>
    <row r="112" spans="1:8" ht="31.5" customHeight="1" x14ac:dyDescent="0.25">
      <c r="A112" s="48" t="s">
        <v>96</v>
      </c>
      <c r="B112" s="43" t="s">
        <v>236</v>
      </c>
      <c r="C112" s="43" t="s">
        <v>238</v>
      </c>
      <c r="D112" s="49" t="s">
        <v>333</v>
      </c>
      <c r="E112" s="50"/>
      <c r="F112" s="32">
        <f>F113</f>
        <v>0</v>
      </c>
      <c r="G112" s="32">
        <f t="shared" ref="G112:H112" si="47">G113</f>
        <v>5996.6</v>
      </c>
      <c r="H112" s="32">
        <f t="shared" si="47"/>
        <v>0</v>
      </c>
    </row>
    <row r="113" spans="1:8" ht="36.75" x14ac:dyDescent="0.25">
      <c r="A113" s="4" t="s">
        <v>98</v>
      </c>
      <c r="B113" s="42" t="s">
        <v>236</v>
      </c>
      <c r="C113" s="42" t="s">
        <v>238</v>
      </c>
      <c r="D113" s="19" t="s">
        <v>333</v>
      </c>
      <c r="E113" s="42">
        <v>414</v>
      </c>
      <c r="F113" s="6">
        <f>программы!F102</f>
        <v>0</v>
      </c>
      <c r="G113" s="6">
        <f>программы!G102</f>
        <v>5996.6</v>
      </c>
      <c r="H113" s="6">
        <f>программы!H102</f>
        <v>0</v>
      </c>
    </row>
    <row r="114" spans="1:8" x14ac:dyDescent="0.25">
      <c r="A114" s="1" t="s">
        <v>336</v>
      </c>
      <c r="B114" s="40" t="s">
        <v>236</v>
      </c>
      <c r="C114" s="40" t="s">
        <v>238</v>
      </c>
      <c r="D114" s="18" t="s">
        <v>102</v>
      </c>
      <c r="E114" s="40"/>
      <c r="F114" s="3">
        <f>F115</f>
        <v>120</v>
      </c>
      <c r="G114" s="3">
        <f t="shared" ref="G114:H114" si="48">G115</f>
        <v>300</v>
      </c>
      <c r="H114" s="3">
        <f t="shared" si="48"/>
        <v>100</v>
      </c>
    </row>
    <row r="115" spans="1:8" ht="24.75" x14ac:dyDescent="0.25">
      <c r="A115" s="4" t="s">
        <v>80</v>
      </c>
      <c r="B115" s="42" t="s">
        <v>236</v>
      </c>
      <c r="C115" s="42" t="s">
        <v>238</v>
      </c>
      <c r="D115" s="19" t="s">
        <v>102</v>
      </c>
      <c r="E115" s="42">
        <v>244</v>
      </c>
      <c r="F115" s="6">
        <f>программы!F158</f>
        <v>120</v>
      </c>
      <c r="G115" s="6">
        <f>программы!G158</f>
        <v>300</v>
      </c>
      <c r="H115" s="6">
        <f>программы!H158</f>
        <v>100</v>
      </c>
    </row>
    <row r="116" spans="1:8" x14ac:dyDescent="0.25">
      <c r="A116" s="1" t="s">
        <v>182</v>
      </c>
      <c r="B116" s="40" t="s">
        <v>236</v>
      </c>
      <c r="C116" s="40" t="s">
        <v>254</v>
      </c>
      <c r="D116" s="40"/>
      <c r="E116" s="40"/>
      <c r="F116" s="3">
        <f>F117</f>
        <v>4200</v>
      </c>
      <c r="G116" s="3">
        <f t="shared" ref="G116:H119" si="49">G117</f>
        <v>200</v>
      </c>
      <c r="H116" s="3">
        <f t="shared" si="49"/>
        <v>100</v>
      </c>
    </row>
    <row r="117" spans="1:8" ht="48.75" x14ac:dyDescent="0.25">
      <c r="A117" s="1" t="s">
        <v>174</v>
      </c>
      <c r="B117" s="40" t="s">
        <v>236</v>
      </c>
      <c r="C117" s="40" t="s">
        <v>254</v>
      </c>
      <c r="D117" s="40" t="s">
        <v>337</v>
      </c>
      <c r="E117" s="40"/>
      <c r="F117" s="3">
        <f>F118</f>
        <v>4200</v>
      </c>
      <c r="G117" s="3">
        <f t="shared" si="49"/>
        <v>200</v>
      </c>
      <c r="H117" s="3">
        <f t="shared" si="49"/>
        <v>100</v>
      </c>
    </row>
    <row r="118" spans="1:8" ht="36.75" x14ac:dyDescent="0.25">
      <c r="A118" s="1" t="s">
        <v>176</v>
      </c>
      <c r="B118" s="40" t="s">
        <v>236</v>
      </c>
      <c r="C118" s="40" t="s">
        <v>254</v>
      </c>
      <c r="D118" s="40" t="s">
        <v>338</v>
      </c>
      <c r="E118" s="40"/>
      <c r="F118" s="3">
        <f>F119</f>
        <v>4200</v>
      </c>
      <c r="G118" s="3">
        <f t="shared" si="49"/>
        <v>200</v>
      </c>
      <c r="H118" s="3">
        <f t="shared" si="49"/>
        <v>100</v>
      </c>
    </row>
    <row r="119" spans="1:8" ht="24.75" x14ac:dyDescent="0.25">
      <c r="A119" s="7" t="s">
        <v>339</v>
      </c>
      <c r="B119" s="41" t="s">
        <v>236</v>
      </c>
      <c r="C119" s="41" t="s">
        <v>254</v>
      </c>
      <c r="D119" s="41" t="s">
        <v>340</v>
      </c>
      <c r="E119" s="41"/>
      <c r="F119" s="29">
        <f>F120</f>
        <v>4200</v>
      </c>
      <c r="G119" s="29">
        <f t="shared" si="49"/>
        <v>200</v>
      </c>
      <c r="H119" s="29">
        <f t="shared" si="49"/>
        <v>100</v>
      </c>
    </row>
    <row r="120" spans="1:8" x14ac:dyDescent="0.25">
      <c r="A120" s="4" t="s">
        <v>180</v>
      </c>
      <c r="B120" s="42" t="s">
        <v>236</v>
      </c>
      <c r="C120" s="42" t="s">
        <v>254</v>
      </c>
      <c r="D120" s="43" t="s">
        <v>341</v>
      </c>
      <c r="E120" s="42"/>
      <c r="F120" s="6">
        <f>F121+F122</f>
        <v>4200</v>
      </c>
      <c r="G120" s="6">
        <f t="shared" ref="G120:H120" si="50">G121+G122</f>
        <v>200</v>
      </c>
      <c r="H120" s="6">
        <f t="shared" si="50"/>
        <v>100</v>
      </c>
    </row>
    <row r="121" spans="1:8" ht="24.75" x14ac:dyDescent="0.25">
      <c r="A121" s="4" t="s">
        <v>80</v>
      </c>
      <c r="B121" s="42" t="s">
        <v>236</v>
      </c>
      <c r="C121" s="42" t="s">
        <v>254</v>
      </c>
      <c r="D121" s="43" t="s">
        <v>341</v>
      </c>
      <c r="E121" s="42">
        <v>244</v>
      </c>
      <c r="F121" s="6">
        <f>программы!F215</f>
        <v>200</v>
      </c>
      <c r="G121" s="6">
        <f>программы!G215</f>
        <v>200</v>
      </c>
      <c r="H121" s="6">
        <f>программы!H215</f>
        <v>100</v>
      </c>
    </row>
    <row r="122" spans="1:8" ht="48.75" x14ac:dyDescent="0.25">
      <c r="A122" s="4" t="s">
        <v>342</v>
      </c>
      <c r="B122" s="42" t="s">
        <v>236</v>
      </c>
      <c r="C122" s="42" t="s">
        <v>254</v>
      </c>
      <c r="D122" s="43" t="s">
        <v>343</v>
      </c>
      <c r="E122" s="42">
        <v>813</v>
      </c>
      <c r="F122" s="6">
        <f>программы!F219</f>
        <v>4000</v>
      </c>
      <c r="G122" s="6">
        <f>программы!G219</f>
        <v>0</v>
      </c>
      <c r="H122" s="6">
        <f>программы!H219</f>
        <v>0</v>
      </c>
    </row>
    <row r="123" spans="1:8" x14ac:dyDescent="0.25">
      <c r="A123" s="1" t="s">
        <v>17</v>
      </c>
      <c r="B123" s="40" t="s">
        <v>236</v>
      </c>
      <c r="C123" s="40" t="s">
        <v>237</v>
      </c>
      <c r="D123" s="40"/>
      <c r="E123" s="40"/>
      <c r="F123" s="28">
        <f>F124+F151+F157</f>
        <v>30082.93</v>
      </c>
      <c r="G123" s="28">
        <f t="shared" ref="G123:H123" si="51">G124+G151+G157</f>
        <v>14234</v>
      </c>
      <c r="H123" s="28">
        <f t="shared" si="51"/>
        <v>12605</v>
      </c>
    </row>
    <row r="124" spans="1:8" ht="72.75" x14ac:dyDescent="0.25">
      <c r="A124" s="1" t="s">
        <v>344</v>
      </c>
      <c r="B124" s="40" t="s">
        <v>236</v>
      </c>
      <c r="C124" s="40" t="s">
        <v>237</v>
      </c>
      <c r="D124" s="40" t="s">
        <v>345</v>
      </c>
      <c r="E124" s="40"/>
      <c r="F124" s="28">
        <f>F125</f>
        <v>11154.300000000001</v>
      </c>
      <c r="G124" s="28">
        <f t="shared" ref="G124:H124" si="52">G125</f>
        <v>10264</v>
      </c>
      <c r="H124" s="28">
        <f t="shared" si="52"/>
        <v>10270</v>
      </c>
    </row>
    <row r="125" spans="1:8" ht="24.75" x14ac:dyDescent="0.25">
      <c r="A125" s="7" t="s">
        <v>105</v>
      </c>
      <c r="B125" s="41" t="s">
        <v>236</v>
      </c>
      <c r="C125" s="41" t="s">
        <v>237</v>
      </c>
      <c r="D125" s="40" t="s">
        <v>127</v>
      </c>
      <c r="E125" s="41"/>
      <c r="F125" s="47">
        <f>F126+F128+F130+F132+F139+F141+F143+F145+F147+F149</f>
        <v>11154.300000000001</v>
      </c>
      <c r="G125" s="47">
        <f t="shared" ref="G125:H125" si="53">G126+G128+G130+G132+G139+G141+G143+G145+G147+G149</f>
        <v>10264</v>
      </c>
      <c r="H125" s="47">
        <f t="shared" si="53"/>
        <v>10270</v>
      </c>
    </row>
    <row r="126" spans="1:8" ht="24.75" customHeight="1" x14ac:dyDescent="0.25">
      <c r="A126" s="33" t="s">
        <v>107</v>
      </c>
      <c r="B126" s="40" t="s">
        <v>236</v>
      </c>
      <c r="C126" s="40" t="s">
        <v>237</v>
      </c>
      <c r="D126" s="40" t="s">
        <v>346</v>
      </c>
      <c r="E126" s="40"/>
      <c r="F126" s="3">
        <f>F127</f>
        <v>562.1</v>
      </c>
      <c r="G126" s="3">
        <f t="shared" ref="G126:H126" si="54">G127</f>
        <v>200</v>
      </c>
      <c r="H126" s="3">
        <f t="shared" si="54"/>
        <v>200</v>
      </c>
    </row>
    <row r="127" spans="1:8" ht="24.75" x14ac:dyDescent="0.25">
      <c r="A127" s="4" t="s">
        <v>80</v>
      </c>
      <c r="B127" s="42" t="s">
        <v>236</v>
      </c>
      <c r="C127" s="42" t="s">
        <v>237</v>
      </c>
      <c r="D127" s="42" t="s">
        <v>346</v>
      </c>
      <c r="E127" s="42">
        <v>244</v>
      </c>
      <c r="F127" s="6">
        <f>программы!F108</f>
        <v>562.1</v>
      </c>
      <c r="G127" s="6">
        <f>программы!G108</f>
        <v>200</v>
      </c>
      <c r="H127" s="6">
        <f>программы!H108</f>
        <v>200</v>
      </c>
    </row>
    <row r="128" spans="1:8" x14ac:dyDescent="0.25">
      <c r="A128" s="34" t="s">
        <v>109</v>
      </c>
      <c r="B128" s="40" t="s">
        <v>236</v>
      </c>
      <c r="C128" s="40" t="s">
        <v>237</v>
      </c>
      <c r="D128" s="40" t="s">
        <v>347</v>
      </c>
      <c r="E128" s="40"/>
      <c r="F128" s="3">
        <f>F129</f>
        <v>65</v>
      </c>
      <c r="G128" s="3">
        <f t="shared" ref="G128:H128" si="55">G129</f>
        <v>100</v>
      </c>
      <c r="H128" s="3">
        <f t="shared" si="55"/>
        <v>100</v>
      </c>
    </row>
    <row r="129" spans="1:8" ht="24.75" x14ac:dyDescent="0.25">
      <c r="A129" s="4" t="s">
        <v>80</v>
      </c>
      <c r="B129" s="42" t="s">
        <v>236</v>
      </c>
      <c r="C129" s="42" t="s">
        <v>237</v>
      </c>
      <c r="D129" s="42" t="s">
        <v>347</v>
      </c>
      <c r="E129" s="42">
        <v>244</v>
      </c>
      <c r="F129" s="6">
        <f>программы!F112</f>
        <v>65</v>
      </c>
      <c r="G129" s="6">
        <f>программы!G112</f>
        <v>100</v>
      </c>
      <c r="H129" s="6">
        <f>программы!H112</f>
        <v>100</v>
      </c>
    </row>
    <row r="130" spans="1:8" x14ac:dyDescent="0.25">
      <c r="A130" s="34" t="s">
        <v>348</v>
      </c>
      <c r="B130" s="40" t="s">
        <v>236</v>
      </c>
      <c r="C130" s="40" t="s">
        <v>237</v>
      </c>
      <c r="D130" s="40" t="s">
        <v>349</v>
      </c>
      <c r="E130" s="40"/>
      <c r="F130" s="3">
        <f>F131</f>
        <v>40.1</v>
      </c>
      <c r="G130" s="3">
        <f t="shared" ref="G130:H130" si="56">G131</f>
        <v>50</v>
      </c>
      <c r="H130" s="3">
        <f t="shared" si="56"/>
        <v>50</v>
      </c>
    </row>
    <row r="131" spans="1:8" ht="24.75" x14ac:dyDescent="0.25">
      <c r="A131" s="4" t="s">
        <v>80</v>
      </c>
      <c r="B131" s="42" t="s">
        <v>236</v>
      </c>
      <c r="C131" s="42" t="s">
        <v>237</v>
      </c>
      <c r="D131" s="42" t="s">
        <v>349</v>
      </c>
      <c r="E131" s="42">
        <v>244</v>
      </c>
      <c r="F131" s="6">
        <f>программы!F116</f>
        <v>40.1</v>
      </c>
      <c r="G131" s="6">
        <f>программы!G116</f>
        <v>50</v>
      </c>
      <c r="H131" s="6">
        <f>программы!H116</f>
        <v>50</v>
      </c>
    </row>
    <row r="132" spans="1:8" ht="24.75" x14ac:dyDescent="0.25">
      <c r="A132" s="7" t="s">
        <v>350</v>
      </c>
      <c r="B132" s="40" t="s">
        <v>236</v>
      </c>
      <c r="C132" s="40" t="s">
        <v>237</v>
      </c>
      <c r="D132" s="40" t="s">
        <v>351</v>
      </c>
      <c r="E132" s="40"/>
      <c r="F132" s="28">
        <f>F133+F134+F135+F136+F138</f>
        <v>9329.7000000000007</v>
      </c>
      <c r="G132" s="28">
        <f t="shared" ref="G132:H132" si="57">G133+G134+G135+G136+G138</f>
        <v>9464</v>
      </c>
      <c r="H132" s="28">
        <f t="shared" si="57"/>
        <v>9520</v>
      </c>
    </row>
    <row r="133" spans="1:8" x14ac:dyDescent="0.25">
      <c r="A133" s="4" t="s">
        <v>115</v>
      </c>
      <c r="B133" s="42" t="s">
        <v>236</v>
      </c>
      <c r="C133" s="42" t="s">
        <v>237</v>
      </c>
      <c r="D133" s="42" t="s">
        <v>351</v>
      </c>
      <c r="E133" s="42">
        <v>111</v>
      </c>
      <c r="F133" s="6">
        <f>программы!F120</f>
        <v>5898</v>
      </c>
      <c r="G133" s="6">
        <f>программы!G120</f>
        <v>5848</v>
      </c>
      <c r="H133" s="6">
        <f>программы!H120</f>
        <v>6083</v>
      </c>
    </row>
    <row r="134" spans="1:8" ht="36.75" x14ac:dyDescent="0.25">
      <c r="A134" s="4" t="s">
        <v>116</v>
      </c>
      <c r="B134" s="42" t="s">
        <v>236</v>
      </c>
      <c r="C134" s="42" t="s">
        <v>237</v>
      </c>
      <c r="D134" s="42" t="s">
        <v>351</v>
      </c>
      <c r="E134" s="42">
        <v>119</v>
      </c>
      <c r="F134" s="6">
        <f>программы!F121</f>
        <v>1786</v>
      </c>
      <c r="G134" s="6">
        <f>программы!G121</f>
        <v>1766</v>
      </c>
      <c r="H134" s="6">
        <f>программы!H121</f>
        <v>1837</v>
      </c>
    </row>
    <row r="135" spans="1:8" ht="24.75" x14ac:dyDescent="0.25">
      <c r="A135" s="4" t="s">
        <v>80</v>
      </c>
      <c r="B135" s="42" t="s">
        <v>236</v>
      </c>
      <c r="C135" s="42" t="s">
        <v>237</v>
      </c>
      <c r="D135" s="42" t="s">
        <v>351</v>
      </c>
      <c r="E135" s="42">
        <v>244</v>
      </c>
      <c r="F135" s="35">
        <f>программы!F122</f>
        <v>1570.7</v>
      </c>
      <c r="G135" s="35">
        <f>программы!G122</f>
        <v>1700</v>
      </c>
      <c r="H135" s="35">
        <f>программы!H122</f>
        <v>1500</v>
      </c>
    </row>
    <row r="136" spans="1:8" x14ac:dyDescent="0.25">
      <c r="A136" s="4" t="s">
        <v>117</v>
      </c>
      <c r="B136" s="88" t="s">
        <v>236</v>
      </c>
      <c r="C136" s="88" t="s">
        <v>237</v>
      </c>
      <c r="D136" s="88" t="s">
        <v>351</v>
      </c>
      <c r="E136" s="88">
        <v>851</v>
      </c>
      <c r="F136" s="87">
        <f>программы!F123</f>
        <v>50</v>
      </c>
      <c r="G136" s="87">
        <f>программы!G123</f>
        <v>50</v>
      </c>
      <c r="H136" s="87">
        <f>программы!H123</f>
        <v>50</v>
      </c>
    </row>
    <row r="137" spans="1:8" x14ac:dyDescent="0.25">
      <c r="A137" s="4" t="s">
        <v>118</v>
      </c>
      <c r="B137" s="88"/>
      <c r="C137" s="88"/>
      <c r="D137" s="88"/>
      <c r="E137" s="88"/>
      <c r="F137" s="87"/>
      <c r="G137" s="87"/>
      <c r="H137" s="87"/>
    </row>
    <row r="138" spans="1:8" x14ac:dyDescent="0.25">
      <c r="A138" s="4" t="s">
        <v>119</v>
      </c>
      <c r="B138" s="42" t="s">
        <v>236</v>
      </c>
      <c r="C138" s="42" t="s">
        <v>237</v>
      </c>
      <c r="D138" s="42" t="s">
        <v>351</v>
      </c>
      <c r="E138" s="42">
        <v>852</v>
      </c>
      <c r="F138" s="6">
        <f>программы!F125</f>
        <v>25</v>
      </c>
      <c r="G138" s="6">
        <f>программы!G125</f>
        <v>100</v>
      </c>
      <c r="H138" s="6">
        <f>программы!H125</f>
        <v>50</v>
      </c>
    </row>
    <row r="139" spans="1:8" x14ac:dyDescent="0.25">
      <c r="A139" s="33" t="s">
        <v>120</v>
      </c>
      <c r="B139" s="40" t="s">
        <v>236</v>
      </c>
      <c r="C139" s="40" t="s">
        <v>237</v>
      </c>
      <c r="D139" s="40" t="s">
        <v>352</v>
      </c>
      <c r="E139" s="40"/>
      <c r="F139" s="3">
        <f>F140</f>
        <v>100</v>
      </c>
      <c r="G139" s="3">
        <f t="shared" ref="G139:H139" si="58">G140</f>
        <v>100</v>
      </c>
      <c r="H139" s="3">
        <f t="shared" si="58"/>
        <v>100</v>
      </c>
    </row>
    <row r="140" spans="1:8" ht="24.75" x14ac:dyDescent="0.25">
      <c r="A140" s="4" t="s">
        <v>80</v>
      </c>
      <c r="B140" s="42" t="s">
        <v>236</v>
      </c>
      <c r="C140" s="42" t="s">
        <v>237</v>
      </c>
      <c r="D140" s="42" t="s">
        <v>352</v>
      </c>
      <c r="E140" s="42">
        <v>244</v>
      </c>
      <c r="F140" s="6">
        <f>программы!F129</f>
        <v>100</v>
      </c>
      <c r="G140" s="6">
        <f>программы!G129</f>
        <v>100</v>
      </c>
      <c r="H140" s="6">
        <f>программы!H129</f>
        <v>100</v>
      </c>
    </row>
    <row r="141" spans="1:8" x14ac:dyDescent="0.25">
      <c r="A141" s="7" t="s">
        <v>122</v>
      </c>
      <c r="B141" s="40" t="s">
        <v>236</v>
      </c>
      <c r="C141" s="40" t="s">
        <v>237</v>
      </c>
      <c r="D141" s="40" t="s">
        <v>353</v>
      </c>
      <c r="E141" s="40"/>
      <c r="F141" s="3">
        <f>F142</f>
        <v>20</v>
      </c>
      <c r="G141" s="3">
        <f t="shared" ref="G141:H141" si="59">G142</f>
        <v>50</v>
      </c>
      <c r="H141" s="3">
        <f t="shared" si="59"/>
        <v>50</v>
      </c>
    </row>
    <row r="142" spans="1:8" ht="14.25" customHeight="1" x14ac:dyDescent="0.25">
      <c r="A142" s="4" t="s">
        <v>80</v>
      </c>
      <c r="B142" s="42" t="s">
        <v>236</v>
      </c>
      <c r="C142" s="42" t="s">
        <v>237</v>
      </c>
      <c r="D142" s="42" t="s">
        <v>353</v>
      </c>
      <c r="E142" s="42">
        <v>244</v>
      </c>
      <c r="F142" s="6">
        <f>программы!F133</f>
        <v>20</v>
      </c>
      <c r="G142" s="6">
        <f>программы!G133</f>
        <v>50</v>
      </c>
      <c r="H142" s="6">
        <f>программы!H133</f>
        <v>50</v>
      </c>
    </row>
    <row r="143" spans="1:8" ht="24.75" x14ac:dyDescent="0.25">
      <c r="A143" s="7" t="s">
        <v>354</v>
      </c>
      <c r="B143" s="40" t="s">
        <v>236</v>
      </c>
      <c r="C143" s="40" t="s">
        <v>237</v>
      </c>
      <c r="D143" s="40" t="s">
        <v>355</v>
      </c>
      <c r="E143" s="41"/>
      <c r="F143" s="3">
        <f>F144</f>
        <v>10</v>
      </c>
      <c r="G143" s="3">
        <f t="shared" ref="G143:H143" si="60">G144</f>
        <v>50</v>
      </c>
      <c r="H143" s="3">
        <f t="shared" si="60"/>
        <v>50</v>
      </c>
    </row>
    <row r="144" spans="1:8" ht="24.75" x14ac:dyDescent="0.25">
      <c r="A144" s="4" t="s">
        <v>80</v>
      </c>
      <c r="B144" s="42" t="s">
        <v>236</v>
      </c>
      <c r="C144" s="42" t="s">
        <v>237</v>
      </c>
      <c r="D144" s="42" t="s">
        <v>355</v>
      </c>
      <c r="E144" s="42">
        <v>244</v>
      </c>
      <c r="F144" s="6">
        <f>программы!F137</f>
        <v>10</v>
      </c>
      <c r="G144" s="6">
        <f>программы!G137</f>
        <v>50</v>
      </c>
      <c r="H144" s="6">
        <f>программы!H137</f>
        <v>50</v>
      </c>
    </row>
    <row r="145" spans="1:8" x14ac:dyDescent="0.25">
      <c r="A145" s="7" t="s">
        <v>360</v>
      </c>
      <c r="B145" s="41" t="s">
        <v>236</v>
      </c>
      <c r="C145" s="41" t="s">
        <v>237</v>
      </c>
      <c r="D145" s="41" t="s">
        <v>361</v>
      </c>
      <c r="E145" s="41"/>
      <c r="F145" s="29">
        <f>F146</f>
        <v>50</v>
      </c>
      <c r="G145" s="29">
        <f t="shared" ref="G145:H145" si="61">G146</f>
        <v>250</v>
      </c>
      <c r="H145" s="29">
        <f t="shared" si="61"/>
        <v>200</v>
      </c>
    </row>
    <row r="146" spans="1:8" ht="24.75" x14ac:dyDescent="0.25">
      <c r="A146" s="4" t="s">
        <v>80</v>
      </c>
      <c r="B146" s="42" t="s">
        <v>236</v>
      </c>
      <c r="C146" s="42" t="s">
        <v>237</v>
      </c>
      <c r="D146" s="43" t="s">
        <v>361</v>
      </c>
      <c r="E146" s="42">
        <v>244</v>
      </c>
      <c r="F146" s="6">
        <f>программы!F141</f>
        <v>50</v>
      </c>
      <c r="G146" s="6">
        <f>программы!G141</f>
        <v>250</v>
      </c>
      <c r="H146" s="6">
        <f>программы!H141</f>
        <v>200</v>
      </c>
    </row>
    <row r="147" spans="1:8" ht="39.75" customHeight="1" x14ac:dyDescent="0.25">
      <c r="A147" s="7" t="s">
        <v>356</v>
      </c>
      <c r="B147" s="40" t="s">
        <v>236</v>
      </c>
      <c r="C147" s="40" t="s">
        <v>237</v>
      </c>
      <c r="D147" s="40" t="s">
        <v>357</v>
      </c>
      <c r="E147" s="40"/>
      <c r="F147" s="3">
        <f>F148</f>
        <v>672.8</v>
      </c>
      <c r="G147" s="3">
        <f t="shared" ref="G147:H147" si="62">G148</f>
        <v>0</v>
      </c>
      <c r="H147" s="3">
        <f t="shared" si="62"/>
        <v>0</v>
      </c>
    </row>
    <row r="148" spans="1:8" ht="24.75" x14ac:dyDescent="0.25">
      <c r="A148" s="4" t="s">
        <v>80</v>
      </c>
      <c r="B148" s="42" t="s">
        <v>236</v>
      </c>
      <c r="C148" s="42" t="s">
        <v>237</v>
      </c>
      <c r="D148" s="42" t="s">
        <v>357</v>
      </c>
      <c r="E148" s="42">
        <v>244</v>
      </c>
      <c r="F148" s="6">
        <f>программы!F145</f>
        <v>672.8</v>
      </c>
      <c r="G148" s="6">
        <f>программы!G145</f>
        <v>0</v>
      </c>
      <c r="H148" s="6">
        <f>программы!H145</f>
        <v>0</v>
      </c>
    </row>
    <row r="149" spans="1:8" ht="48.75" x14ac:dyDescent="0.25">
      <c r="A149" s="7" t="s">
        <v>358</v>
      </c>
      <c r="B149" s="40" t="s">
        <v>236</v>
      </c>
      <c r="C149" s="40" t="s">
        <v>237</v>
      </c>
      <c r="D149" s="40" t="s">
        <v>359</v>
      </c>
      <c r="E149" s="40"/>
      <c r="F149" s="3">
        <f>F150</f>
        <v>304.60000000000002</v>
      </c>
      <c r="G149" s="3">
        <f t="shared" ref="G149:H149" si="63">G150</f>
        <v>0</v>
      </c>
      <c r="H149" s="3">
        <f t="shared" si="63"/>
        <v>0</v>
      </c>
    </row>
    <row r="150" spans="1:8" ht="24.75" x14ac:dyDescent="0.25">
      <c r="A150" s="4" t="s">
        <v>80</v>
      </c>
      <c r="B150" s="42" t="s">
        <v>236</v>
      </c>
      <c r="C150" s="42" t="s">
        <v>237</v>
      </c>
      <c r="D150" s="42" t="s">
        <v>359</v>
      </c>
      <c r="E150" s="42">
        <v>244</v>
      </c>
      <c r="F150" s="6">
        <f>программы!F148</f>
        <v>304.60000000000002</v>
      </c>
      <c r="G150" s="6">
        <f>программы!G148</f>
        <v>0</v>
      </c>
      <c r="H150" s="6">
        <f>программы!H148</f>
        <v>0</v>
      </c>
    </row>
    <row r="151" spans="1:8" ht="36.75" x14ac:dyDescent="0.25">
      <c r="A151" s="1" t="s">
        <v>8</v>
      </c>
      <c r="B151" s="40" t="s">
        <v>236</v>
      </c>
      <c r="C151" s="40" t="s">
        <v>237</v>
      </c>
      <c r="D151" s="40" t="s">
        <v>362</v>
      </c>
      <c r="E151" s="42"/>
      <c r="F151" s="3">
        <f>F152</f>
        <v>1512.4</v>
      </c>
      <c r="G151" s="3">
        <f t="shared" ref="G151:H153" si="64">G152</f>
        <v>1700</v>
      </c>
      <c r="H151" s="3">
        <f t="shared" si="64"/>
        <v>1500</v>
      </c>
    </row>
    <row r="152" spans="1:8" ht="60" customHeight="1" x14ac:dyDescent="0.25">
      <c r="A152" s="1" t="s">
        <v>363</v>
      </c>
      <c r="B152" s="40" t="s">
        <v>236</v>
      </c>
      <c r="C152" s="40" t="s">
        <v>237</v>
      </c>
      <c r="D152" s="40" t="s">
        <v>364</v>
      </c>
      <c r="E152" s="42"/>
      <c r="F152" s="3">
        <f>F153</f>
        <v>1512.4</v>
      </c>
      <c r="G152" s="3">
        <f t="shared" si="64"/>
        <v>1700</v>
      </c>
      <c r="H152" s="3">
        <f t="shared" si="64"/>
        <v>1500</v>
      </c>
    </row>
    <row r="153" spans="1:8" ht="24.75" x14ac:dyDescent="0.25">
      <c r="A153" s="1" t="s">
        <v>12</v>
      </c>
      <c r="B153" s="40" t="s">
        <v>236</v>
      </c>
      <c r="C153" s="40" t="s">
        <v>237</v>
      </c>
      <c r="D153" s="40" t="s">
        <v>365</v>
      </c>
      <c r="E153" s="42"/>
      <c r="F153" s="3">
        <f>F154</f>
        <v>1512.4</v>
      </c>
      <c r="G153" s="3">
        <f t="shared" si="64"/>
        <v>1700</v>
      </c>
      <c r="H153" s="3">
        <f t="shared" si="64"/>
        <v>1500</v>
      </c>
    </row>
    <row r="154" spans="1:8" x14ac:dyDescent="0.25">
      <c r="A154" s="7" t="s">
        <v>14</v>
      </c>
      <c r="B154" s="41" t="s">
        <v>236</v>
      </c>
      <c r="C154" s="41" t="s">
        <v>397</v>
      </c>
      <c r="D154" s="41" t="s">
        <v>366</v>
      </c>
      <c r="E154" s="41"/>
      <c r="F154" s="29">
        <f>F155+F156</f>
        <v>1512.4</v>
      </c>
      <c r="G154" s="29">
        <f t="shared" ref="G154:H154" si="65">G155+G156</f>
        <v>1700</v>
      </c>
      <c r="H154" s="29">
        <f t="shared" si="65"/>
        <v>1500</v>
      </c>
    </row>
    <row r="155" spans="1:8" ht="24.75" x14ac:dyDescent="0.25">
      <c r="A155" s="4" t="s">
        <v>80</v>
      </c>
      <c r="B155" s="42" t="s">
        <v>236</v>
      </c>
      <c r="C155" s="42" t="s">
        <v>237</v>
      </c>
      <c r="D155" s="42" t="s">
        <v>366</v>
      </c>
      <c r="E155" s="42">
        <v>244</v>
      </c>
      <c r="F155" s="6">
        <f>программы!F12</f>
        <v>212.4</v>
      </c>
      <c r="G155" s="6">
        <f>программы!G12</f>
        <v>400</v>
      </c>
      <c r="H155" s="6">
        <f>программы!H12</f>
        <v>200</v>
      </c>
    </row>
    <row r="156" spans="1:8" x14ac:dyDescent="0.25">
      <c r="A156" s="4" t="s">
        <v>19</v>
      </c>
      <c r="B156" s="42" t="s">
        <v>236</v>
      </c>
      <c r="C156" s="42" t="s">
        <v>237</v>
      </c>
      <c r="D156" s="42" t="s">
        <v>366</v>
      </c>
      <c r="E156" s="42">
        <v>247</v>
      </c>
      <c r="F156" s="6">
        <f>программы!F13</f>
        <v>1300</v>
      </c>
      <c r="G156" s="6">
        <f>программы!G13</f>
        <v>1300</v>
      </c>
      <c r="H156" s="6">
        <f>программы!H13</f>
        <v>1300</v>
      </c>
    </row>
    <row r="157" spans="1:8" ht="37.5" customHeight="1" x14ac:dyDescent="0.25">
      <c r="A157" s="1" t="s">
        <v>367</v>
      </c>
      <c r="B157" s="40" t="s">
        <v>236</v>
      </c>
      <c r="C157" s="40" t="s">
        <v>237</v>
      </c>
      <c r="D157" s="40" t="s">
        <v>368</v>
      </c>
      <c r="E157" s="42"/>
      <c r="F157" s="3">
        <f>F158</f>
        <v>17416.23</v>
      </c>
      <c r="G157" s="3">
        <f t="shared" ref="G157:H157" si="66">G158</f>
        <v>2270</v>
      </c>
      <c r="H157" s="3">
        <f t="shared" si="66"/>
        <v>835</v>
      </c>
    </row>
    <row r="158" spans="1:8" ht="50.25" customHeight="1" x14ac:dyDescent="0.25">
      <c r="A158" s="1" t="s">
        <v>369</v>
      </c>
      <c r="B158" s="40" t="s">
        <v>236</v>
      </c>
      <c r="C158" s="40" t="s">
        <v>237</v>
      </c>
      <c r="D158" s="41" t="s">
        <v>370</v>
      </c>
      <c r="E158" s="40"/>
      <c r="F158" s="3">
        <f>F159+F161+F164</f>
        <v>17416.23</v>
      </c>
      <c r="G158" s="3">
        <f t="shared" ref="G158:H158" si="67">G159+G161+G164</f>
        <v>2270</v>
      </c>
      <c r="H158" s="3">
        <f t="shared" si="67"/>
        <v>835</v>
      </c>
    </row>
    <row r="159" spans="1:8" ht="24.75" x14ac:dyDescent="0.25">
      <c r="A159" s="12" t="s">
        <v>371</v>
      </c>
      <c r="B159" s="42" t="s">
        <v>236</v>
      </c>
      <c r="C159" s="42" t="s">
        <v>237</v>
      </c>
      <c r="D159" s="43" t="s">
        <v>372</v>
      </c>
      <c r="E159" s="42"/>
      <c r="F159" s="6">
        <f>F160</f>
        <v>2381.3000000000002</v>
      </c>
      <c r="G159" s="6">
        <f t="shared" ref="G159:H159" si="68">G160</f>
        <v>1000</v>
      </c>
      <c r="H159" s="6">
        <f t="shared" si="68"/>
        <v>500</v>
      </c>
    </row>
    <row r="160" spans="1:8" ht="24.75" x14ac:dyDescent="0.25">
      <c r="A160" s="4" t="s">
        <v>80</v>
      </c>
      <c r="B160" s="42" t="s">
        <v>236</v>
      </c>
      <c r="C160" s="42" t="s">
        <v>237</v>
      </c>
      <c r="D160" s="43" t="s">
        <v>372</v>
      </c>
      <c r="E160" s="42">
        <v>244</v>
      </c>
      <c r="F160" s="6">
        <f>программы!F230</f>
        <v>2381.3000000000002</v>
      </c>
      <c r="G160" s="6">
        <f>программы!G230</f>
        <v>1000</v>
      </c>
      <c r="H160" s="6">
        <f>программы!H230</f>
        <v>500</v>
      </c>
    </row>
    <row r="161" spans="1:8" ht="24.75" x14ac:dyDescent="0.25">
      <c r="A161" s="12" t="s">
        <v>191</v>
      </c>
      <c r="B161" s="42" t="s">
        <v>236</v>
      </c>
      <c r="C161" s="42" t="s">
        <v>237</v>
      </c>
      <c r="D161" s="43" t="s">
        <v>373</v>
      </c>
      <c r="E161" s="42"/>
      <c r="F161" s="6">
        <f>F162+F163</f>
        <v>3131.8</v>
      </c>
      <c r="G161" s="6">
        <f t="shared" ref="G161:H161" si="69">G162+G163</f>
        <v>1270</v>
      </c>
      <c r="H161" s="6">
        <f t="shared" si="69"/>
        <v>335</v>
      </c>
    </row>
    <row r="162" spans="1:8" ht="24.75" x14ac:dyDescent="0.25">
      <c r="A162" s="4" t="s">
        <v>80</v>
      </c>
      <c r="B162" s="42" t="s">
        <v>236</v>
      </c>
      <c r="C162" s="42" t="s">
        <v>237</v>
      </c>
      <c r="D162" s="43" t="s">
        <v>373</v>
      </c>
      <c r="E162" s="42">
        <v>244</v>
      </c>
      <c r="F162" s="6">
        <f>программы!F234</f>
        <v>3031.8</v>
      </c>
      <c r="G162" s="6">
        <f>программы!G234</f>
        <v>1150</v>
      </c>
      <c r="H162" s="6">
        <f>программы!H234</f>
        <v>200</v>
      </c>
    </row>
    <row r="163" spans="1:8" x14ac:dyDescent="0.25">
      <c r="A163" s="4" t="s">
        <v>19</v>
      </c>
      <c r="B163" s="42" t="s">
        <v>236</v>
      </c>
      <c r="C163" s="42" t="s">
        <v>237</v>
      </c>
      <c r="D163" s="43" t="s">
        <v>373</v>
      </c>
      <c r="E163" s="42">
        <v>247</v>
      </c>
      <c r="F163" s="6">
        <f>программы!F235</f>
        <v>100</v>
      </c>
      <c r="G163" s="6">
        <f>программы!G235</f>
        <v>120</v>
      </c>
      <c r="H163" s="6">
        <f>программы!H235</f>
        <v>135</v>
      </c>
    </row>
    <row r="164" spans="1:8" ht="24.75" x14ac:dyDescent="0.25">
      <c r="A164" s="12" t="s">
        <v>191</v>
      </c>
      <c r="B164" s="42" t="s">
        <v>236</v>
      </c>
      <c r="C164" s="42" t="s">
        <v>237</v>
      </c>
      <c r="D164" s="43" t="s">
        <v>374</v>
      </c>
      <c r="E164" s="42"/>
      <c r="F164" s="6">
        <f>SUM(F165)</f>
        <v>11903.13</v>
      </c>
      <c r="G164" s="6">
        <f t="shared" ref="G164:H164" si="70">SUM(G165)</f>
        <v>0</v>
      </c>
      <c r="H164" s="6">
        <f t="shared" si="70"/>
        <v>0</v>
      </c>
    </row>
    <row r="165" spans="1:8" ht="24.75" x14ac:dyDescent="0.25">
      <c r="A165" s="4" t="s">
        <v>80</v>
      </c>
      <c r="B165" s="42" t="s">
        <v>236</v>
      </c>
      <c r="C165" s="42" t="s">
        <v>237</v>
      </c>
      <c r="D165" s="42" t="s">
        <v>374</v>
      </c>
      <c r="E165" s="42">
        <v>244</v>
      </c>
      <c r="F165" s="6">
        <f>программы!F239</f>
        <v>11903.13</v>
      </c>
      <c r="G165" s="6">
        <f>программы!G239</f>
        <v>0</v>
      </c>
      <c r="H165" s="6">
        <f>программы!H239</f>
        <v>0</v>
      </c>
    </row>
    <row r="166" spans="1:8" ht="24.75" x14ac:dyDescent="0.25">
      <c r="A166" s="1" t="s">
        <v>148</v>
      </c>
      <c r="B166" s="40" t="s">
        <v>251</v>
      </c>
      <c r="C166" s="40"/>
      <c r="D166" s="40"/>
      <c r="E166" s="40"/>
      <c r="F166" s="28">
        <f>F167</f>
        <v>7648.7</v>
      </c>
      <c r="G166" s="28">
        <f t="shared" ref="G166:H166" si="71">G167</f>
        <v>14228.7</v>
      </c>
      <c r="H166" s="28">
        <f t="shared" si="71"/>
        <v>10953.5</v>
      </c>
    </row>
    <row r="167" spans="1:8" x14ac:dyDescent="0.25">
      <c r="A167" s="25" t="s">
        <v>149</v>
      </c>
      <c r="B167" s="40" t="s">
        <v>251</v>
      </c>
      <c r="C167" s="40" t="s">
        <v>238</v>
      </c>
      <c r="D167" s="42"/>
      <c r="E167" s="42"/>
      <c r="F167" s="3">
        <f>F168+F175</f>
        <v>7648.7</v>
      </c>
      <c r="G167" s="3">
        <f t="shared" ref="G167:H167" si="72">G168+G175</f>
        <v>14228.7</v>
      </c>
      <c r="H167" s="3">
        <f t="shared" si="72"/>
        <v>10953.5</v>
      </c>
    </row>
    <row r="168" spans="1:8" ht="48.75" x14ac:dyDescent="0.25">
      <c r="A168" s="1" t="s">
        <v>375</v>
      </c>
      <c r="B168" s="40" t="s">
        <v>251</v>
      </c>
      <c r="C168" s="40" t="s">
        <v>238</v>
      </c>
      <c r="D168" s="40" t="s">
        <v>376</v>
      </c>
      <c r="E168" s="42"/>
      <c r="F168" s="3">
        <f>F169</f>
        <v>1668.8</v>
      </c>
      <c r="G168" s="3">
        <f t="shared" ref="G168:H168" si="73">G169</f>
        <v>1806.1</v>
      </c>
      <c r="H168" s="3">
        <f t="shared" si="73"/>
        <v>1866.1</v>
      </c>
    </row>
    <row r="169" spans="1:8" x14ac:dyDescent="0.25">
      <c r="A169" s="33" t="s">
        <v>377</v>
      </c>
      <c r="B169" s="40" t="s">
        <v>251</v>
      </c>
      <c r="C169" s="40" t="s">
        <v>238</v>
      </c>
      <c r="D169" s="40" t="s">
        <v>378</v>
      </c>
      <c r="E169" s="40"/>
      <c r="F169" s="3">
        <f>F170+F173</f>
        <v>1668.8</v>
      </c>
      <c r="G169" s="3">
        <f t="shared" ref="G169:H169" si="74">G170+G173</f>
        <v>1806.1</v>
      </c>
      <c r="H169" s="3">
        <f t="shared" si="74"/>
        <v>1866.1</v>
      </c>
    </row>
    <row r="170" spans="1:8" ht="36.75" x14ac:dyDescent="0.25">
      <c r="A170" s="12" t="s">
        <v>146</v>
      </c>
      <c r="B170" s="43" t="s">
        <v>251</v>
      </c>
      <c r="C170" s="43" t="s">
        <v>238</v>
      </c>
      <c r="D170" s="43" t="s">
        <v>379</v>
      </c>
      <c r="E170" s="43"/>
      <c r="F170" s="32">
        <f>F171+F172</f>
        <v>275</v>
      </c>
      <c r="G170" s="32">
        <f t="shared" ref="G170:H170" si="75">G171+G172</f>
        <v>412.3</v>
      </c>
      <c r="H170" s="32">
        <f t="shared" si="75"/>
        <v>472.3</v>
      </c>
    </row>
    <row r="171" spans="1:8" ht="24.75" x14ac:dyDescent="0.25">
      <c r="A171" s="4" t="s">
        <v>80</v>
      </c>
      <c r="B171" s="42" t="s">
        <v>251</v>
      </c>
      <c r="C171" s="42" t="s">
        <v>238</v>
      </c>
      <c r="D171" s="42" t="s">
        <v>379</v>
      </c>
      <c r="E171" s="42">
        <v>244</v>
      </c>
      <c r="F171" s="6">
        <f>программы!F170</f>
        <v>100</v>
      </c>
      <c r="G171" s="6">
        <f>программы!G170</f>
        <v>202.3</v>
      </c>
      <c r="H171" s="6">
        <f>программы!H170</f>
        <v>232.3</v>
      </c>
    </row>
    <row r="172" spans="1:8" x14ac:dyDescent="0.25">
      <c r="A172" s="4" t="s">
        <v>19</v>
      </c>
      <c r="B172" s="42" t="s">
        <v>251</v>
      </c>
      <c r="C172" s="42" t="s">
        <v>238</v>
      </c>
      <c r="D172" s="42" t="s">
        <v>379</v>
      </c>
      <c r="E172" s="42">
        <v>247</v>
      </c>
      <c r="F172" s="6">
        <f>программы!F171</f>
        <v>175</v>
      </c>
      <c r="G172" s="6">
        <f>программы!G171</f>
        <v>210</v>
      </c>
      <c r="H172" s="6">
        <f>программы!H171</f>
        <v>240</v>
      </c>
    </row>
    <row r="173" spans="1:8" ht="48.75" x14ac:dyDescent="0.25">
      <c r="A173" s="12" t="s">
        <v>150</v>
      </c>
      <c r="B173" s="43" t="s">
        <v>251</v>
      </c>
      <c r="C173" s="43" t="s">
        <v>238</v>
      </c>
      <c r="D173" s="43" t="s">
        <v>380</v>
      </c>
      <c r="E173" s="43"/>
      <c r="F173" s="32">
        <f>F174</f>
        <v>1393.8</v>
      </c>
      <c r="G173" s="32">
        <f t="shared" ref="G173:H173" si="76">G174</f>
        <v>1393.8</v>
      </c>
      <c r="H173" s="32">
        <f t="shared" si="76"/>
        <v>1393.8</v>
      </c>
    </row>
    <row r="174" spans="1:8" x14ac:dyDescent="0.25">
      <c r="A174" s="4" t="s">
        <v>63</v>
      </c>
      <c r="B174" s="42" t="s">
        <v>251</v>
      </c>
      <c r="C174" s="42" t="s">
        <v>238</v>
      </c>
      <c r="D174" s="42" t="s">
        <v>380</v>
      </c>
      <c r="E174" s="42">
        <v>540</v>
      </c>
      <c r="F174" s="6">
        <f>программы!F175</f>
        <v>1393.8</v>
      </c>
      <c r="G174" s="6">
        <f>программы!G175</f>
        <v>1393.8</v>
      </c>
      <c r="H174" s="6">
        <f>программы!H175</f>
        <v>1393.8</v>
      </c>
    </row>
    <row r="175" spans="1:8" ht="60.75" x14ac:dyDescent="0.25">
      <c r="A175" s="1" t="s">
        <v>381</v>
      </c>
      <c r="B175" s="40" t="s">
        <v>251</v>
      </c>
      <c r="C175" s="40" t="s">
        <v>238</v>
      </c>
      <c r="D175" s="40" t="s">
        <v>382</v>
      </c>
      <c r="E175" s="46"/>
      <c r="F175" s="2">
        <f>F176</f>
        <v>5979.9</v>
      </c>
      <c r="G175" s="2">
        <f t="shared" ref="G175:H175" si="77">G176</f>
        <v>12422.6</v>
      </c>
      <c r="H175" s="2">
        <f t="shared" si="77"/>
        <v>9087.4</v>
      </c>
    </row>
    <row r="176" spans="1:8" x14ac:dyDescent="0.25">
      <c r="A176" s="1" t="s">
        <v>154</v>
      </c>
      <c r="B176" s="40" t="s">
        <v>251</v>
      </c>
      <c r="C176" s="40" t="s">
        <v>238</v>
      </c>
      <c r="D176" s="40" t="s">
        <v>383</v>
      </c>
      <c r="E176" s="40"/>
      <c r="F176" s="3">
        <f>F177+F182+F185</f>
        <v>5979.9</v>
      </c>
      <c r="G176" s="3">
        <f t="shared" ref="G176:H176" si="78">G177+G182+G185</f>
        <v>12422.6</v>
      </c>
      <c r="H176" s="3">
        <f t="shared" si="78"/>
        <v>9087.4</v>
      </c>
    </row>
    <row r="177" spans="1:8" ht="24.75" x14ac:dyDescent="0.25">
      <c r="A177" s="12" t="s">
        <v>156</v>
      </c>
      <c r="B177" s="43" t="s">
        <v>251</v>
      </c>
      <c r="C177" s="43" t="s">
        <v>238</v>
      </c>
      <c r="D177" s="43" t="s">
        <v>384</v>
      </c>
      <c r="E177" s="43"/>
      <c r="F177" s="32">
        <f>SUM(F178:F181)</f>
        <v>2072.3000000000002</v>
      </c>
      <c r="G177" s="32">
        <f t="shared" ref="G177:H177" si="79">SUM(G178:G181)</f>
        <v>8530</v>
      </c>
      <c r="H177" s="32">
        <f t="shared" si="79"/>
        <v>5189.8</v>
      </c>
    </row>
    <row r="178" spans="1:8" ht="26.25" customHeight="1" x14ac:dyDescent="0.25">
      <c r="A178" s="4" t="s">
        <v>158</v>
      </c>
      <c r="B178" s="42" t="s">
        <v>251</v>
      </c>
      <c r="C178" s="42" t="s">
        <v>238</v>
      </c>
      <c r="D178" s="42" t="s">
        <v>384</v>
      </c>
      <c r="E178" s="42">
        <v>243</v>
      </c>
      <c r="F178" s="6">
        <f>программы!F181</f>
        <v>820</v>
      </c>
      <c r="G178" s="6">
        <f>программы!G181</f>
        <v>6800</v>
      </c>
      <c r="H178" s="6">
        <f>программы!H181</f>
        <v>3859.8</v>
      </c>
    </row>
    <row r="179" spans="1:8" ht="24.75" x14ac:dyDescent="0.25">
      <c r="A179" s="4" t="s">
        <v>18</v>
      </c>
      <c r="B179" s="42" t="s">
        <v>251</v>
      </c>
      <c r="C179" s="42" t="s">
        <v>238</v>
      </c>
      <c r="D179" s="42" t="s">
        <v>384</v>
      </c>
      <c r="E179" s="42">
        <v>244</v>
      </c>
      <c r="F179" s="6">
        <f>программы!F182</f>
        <v>182.3</v>
      </c>
      <c r="G179" s="6">
        <f>программы!G182</f>
        <v>600</v>
      </c>
      <c r="H179" s="6">
        <f>программы!H182</f>
        <v>200</v>
      </c>
    </row>
    <row r="180" spans="1:8" x14ac:dyDescent="0.25">
      <c r="A180" s="4" t="s">
        <v>19</v>
      </c>
      <c r="B180" s="42" t="s">
        <v>251</v>
      </c>
      <c r="C180" s="42" t="s">
        <v>238</v>
      </c>
      <c r="D180" s="42" t="s">
        <v>384</v>
      </c>
      <c r="E180" s="42">
        <v>247</v>
      </c>
      <c r="F180" s="6">
        <f>программы!F183</f>
        <v>1000</v>
      </c>
      <c r="G180" s="6">
        <f>программы!G183</f>
        <v>1050</v>
      </c>
      <c r="H180" s="6">
        <f>программы!H183</f>
        <v>1050</v>
      </c>
    </row>
    <row r="181" spans="1:8" ht="24.75" x14ac:dyDescent="0.25">
      <c r="A181" s="4" t="s">
        <v>401</v>
      </c>
      <c r="B181" s="42" t="s">
        <v>251</v>
      </c>
      <c r="C181" s="42" t="s">
        <v>238</v>
      </c>
      <c r="D181" s="52" t="s">
        <v>384</v>
      </c>
      <c r="E181" s="52">
        <v>851</v>
      </c>
      <c r="F181" s="53">
        <f>программы!F184</f>
        <v>70</v>
      </c>
      <c r="G181" s="53">
        <f>программы!G184</f>
        <v>80</v>
      </c>
      <c r="H181" s="53">
        <f>программы!H184</f>
        <v>80</v>
      </c>
    </row>
    <row r="182" spans="1:8" x14ac:dyDescent="0.25">
      <c r="A182" s="12" t="s">
        <v>159</v>
      </c>
      <c r="B182" s="43" t="s">
        <v>251</v>
      </c>
      <c r="C182" s="43" t="s">
        <v>238</v>
      </c>
      <c r="D182" s="43" t="s">
        <v>385</v>
      </c>
      <c r="E182" s="43"/>
      <c r="F182" s="32">
        <f>F183+F184</f>
        <v>65</v>
      </c>
      <c r="G182" s="32">
        <f t="shared" ref="G182:H182" si="80">G183+G184</f>
        <v>50</v>
      </c>
      <c r="H182" s="32">
        <f t="shared" si="80"/>
        <v>55</v>
      </c>
    </row>
    <row r="183" spans="1:8" ht="27" customHeight="1" x14ac:dyDescent="0.25">
      <c r="A183" s="4" t="s">
        <v>18</v>
      </c>
      <c r="B183" s="42" t="s">
        <v>251</v>
      </c>
      <c r="C183" s="42" t="s">
        <v>238</v>
      </c>
      <c r="D183" s="42" t="s">
        <v>385</v>
      </c>
      <c r="E183" s="42">
        <v>244</v>
      </c>
      <c r="F183" s="6">
        <f>программы!F189</f>
        <v>0</v>
      </c>
      <c r="G183" s="6">
        <f>программы!G189</f>
        <v>0</v>
      </c>
      <c r="H183" s="6">
        <f>программы!H189</f>
        <v>0</v>
      </c>
    </row>
    <row r="184" spans="1:8" x14ac:dyDescent="0.25">
      <c r="A184" s="4" t="s">
        <v>19</v>
      </c>
      <c r="B184" s="42" t="s">
        <v>251</v>
      </c>
      <c r="C184" s="42" t="s">
        <v>238</v>
      </c>
      <c r="D184" s="42" t="s">
        <v>385</v>
      </c>
      <c r="E184" s="42">
        <v>247</v>
      </c>
      <c r="F184" s="6">
        <f>программы!F190</f>
        <v>65</v>
      </c>
      <c r="G184" s="6">
        <f>программы!G190</f>
        <v>50</v>
      </c>
      <c r="H184" s="6">
        <f>программы!H190</f>
        <v>55</v>
      </c>
    </row>
    <row r="185" spans="1:8" ht="24.75" x14ac:dyDescent="0.25">
      <c r="A185" s="12" t="s">
        <v>161</v>
      </c>
      <c r="B185" s="43" t="s">
        <v>251</v>
      </c>
      <c r="C185" s="43" t="s">
        <v>238</v>
      </c>
      <c r="D185" s="43" t="s">
        <v>386</v>
      </c>
      <c r="E185" s="43"/>
      <c r="F185" s="32">
        <f>F186</f>
        <v>3842.6</v>
      </c>
      <c r="G185" s="32">
        <f t="shared" ref="G185:H185" si="81">G186</f>
        <v>3842.6</v>
      </c>
      <c r="H185" s="32">
        <f t="shared" si="81"/>
        <v>3842.6</v>
      </c>
    </row>
    <row r="186" spans="1:8" x14ac:dyDescent="0.25">
      <c r="A186" s="4" t="s">
        <v>63</v>
      </c>
      <c r="B186" s="42" t="s">
        <v>251</v>
      </c>
      <c r="C186" s="42" t="s">
        <v>238</v>
      </c>
      <c r="D186" s="42" t="s">
        <v>386</v>
      </c>
      <c r="E186" s="42">
        <v>540</v>
      </c>
      <c r="F186" s="6">
        <f>программы!F194</f>
        <v>3842.6</v>
      </c>
      <c r="G186" s="6">
        <f>программы!G194</f>
        <v>3842.6</v>
      </c>
      <c r="H186" s="6">
        <f>программы!H194</f>
        <v>3842.6</v>
      </c>
    </row>
    <row r="187" spans="1:8" x14ac:dyDescent="0.25">
      <c r="A187" s="14" t="s">
        <v>259</v>
      </c>
      <c r="B187" s="40">
        <v>10</v>
      </c>
      <c r="C187" s="40"/>
      <c r="D187" s="18"/>
      <c r="E187" s="40"/>
      <c r="F187" s="2">
        <f>F188+F190</f>
        <v>180</v>
      </c>
      <c r="G187" s="2">
        <f t="shared" ref="G187:H187" si="82">G188+G190</f>
        <v>0</v>
      </c>
      <c r="H187" s="2">
        <f t="shared" si="82"/>
        <v>0</v>
      </c>
    </row>
    <row r="188" spans="1:8" x14ac:dyDescent="0.25">
      <c r="A188" s="8" t="s">
        <v>229</v>
      </c>
      <c r="B188" s="42">
        <v>10</v>
      </c>
      <c r="C188" s="42" t="s">
        <v>237</v>
      </c>
      <c r="D188" s="19" t="s">
        <v>230</v>
      </c>
      <c r="E188" s="44"/>
      <c r="F188" s="5">
        <f>F189</f>
        <v>120</v>
      </c>
      <c r="G188" s="5">
        <f t="shared" ref="G188:H188" si="83">G189</f>
        <v>0</v>
      </c>
      <c r="H188" s="5">
        <f t="shared" si="83"/>
        <v>0</v>
      </c>
    </row>
    <row r="189" spans="1:8" ht="24.75" x14ac:dyDescent="0.25">
      <c r="A189" s="8" t="s">
        <v>231</v>
      </c>
      <c r="B189" s="42">
        <v>10</v>
      </c>
      <c r="C189" s="42" t="s">
        <v>237</v>
      </c>
      <c r="D189" s="19" t="s">
        <v>230</v>
      </c>
      <c r="E189" s="42">
        <v>323</v>
      </c>
      <c r="F189" s="5">
        <f>программы!F267</f>
        <v>120</v>
      </c>
      <c r="G189" s="5">
        <f>программы!G267</f>
        <v>0</v>
      </c>
      <c r="H189" s="5">
        <f>программы!H267</f>
        <v>0</v>
      </c>
    </row>
    <row r="190" spans="1:8" x14ac:dyDescent="0.25">
      <c r="A190" s="4" t="s">
        <v>218</v>
      </c>
      <c r="B190" s="42">
        <v>10</v>
      </c>
      <c r="C190" s="42" t="s">
        <v>237</v>
      </c>
      <c r="D190" s="19" t="s">
        <v>227</v>
      </c>
      <c r="E190" s="42"/>
      <c r="F190" s="5">
        <f>F191</f>
        <v>60</v>
      </c>
      <c r="G190" s="5">
        <f t="shared" ref="G190:H190" si="84">G191</f>
        <v>0</v>
      </c>
      <c r="H190" s="5">
        <f t="shared" si="84"/>
        <v>0</v>
      </c>
    </row>
    <row r="191" spans="1:8" ht="24.75" x14ac:dyDescent="0.25">
      <c r="A191" s="8" t="s">
        <v>387</v>
      </c>
      <c r="B191" s="42">
        <v>10</v>
      </c>
      <c r="C191" s="42" t="s">
        <v>237</v>
      </c>
      <c r="D191" s="19" t="s">
        <v>227</v>
      </c>
      <c r="E191" s="42">
        <v>313</v>
      </c>
      <c r="F191" s="5">
        <f>программы!F276</f>
        <v>60</v>
      </c>
      <c r="G191" s="5">
        <f>программы!G276</f>
        <v>0</v>
      </c>
      <c r="H191" s="5">
        <f>программы!H276</f>
        <v>0</v>
      </c>
    </row>
    <row r="192" spans="1:8" ht="24.75" x14ac:dyDescent="0.25">
      <c r="A192" s="14" t="s">
        <v>388</v>
      </c>
      <c r="B192" s="40">
        <v>11</v>
      </c>
      <c r="C192" s="40"/>
      <c r="D192" s="22"/>
      <c r="E192" s="44"/>
      <c r="F192" s="2">
        <f>F193</f>
        <v>142.19999999999999</v>
      </c>
      <c r="G192" s="2">
        <f t="shared" ref="G192:H193" si="85">G193</f>
        <v>250.1</v>
      </c>
      <c r="H192" s="2">
        <f t="shared" si="85"/>
        <v>88.1</v>
      </c>
    </row>
    <row r="193" spans="1:8" ht="24.75" x14ac:dyDescent="0.25">
      <c r="A193" s="8" t="s">
        <v>197</v>
      </c>
      <c r="B193" s="42">
        <v>11</v>
      </c>
      <c r="C193" s="42" t="s">
        <v>238</v>
      </c>
      <c r="D193" s="19" t="s">
        <v>198</v>
      </c>
      <c r="E193" s="44"/>
      <c r="F193" s="5">
        <f>F194</f>
        <v>142.19999999999999</v>
      </c>
      <c r="G193" s="5">
        <f t="shared" si="85"/>
        <v>250.1</v>
      </c>
      <c r="H193" s="5">
        <f t="shared" si="85"/>
        <v>88.1</v>
      </c>
    </row>
    <row r="194" spans="1:8" ht="24.75" x14ac:dyDescent="0.25">
      <c r="A194" s="4" t="s">
        <v>18</v>
      </c>
      <c r="B194" s="42">
        <v>11</v>
      </c>
      <c r="C194" s="42" t="s">
        <v>238</v>
      </c>
      <c r="D194" s="19" t="s">
        <v>198</v>
      </c>
      <c r="E194" s="42">
        <v>244</v>
      </c>
      <c r="F194" s="5">
        <f>программы!F224</f>
        <v>142.19999999999999</v>
      </c>
      <c r="G194" s="5">
        <f>программы!G224</f>
        <v>250.1</v>
      </c>
      <c r="H194" s="5">
        <f>программы!H224</f>
        <v>88.1</v>
      </c>
    </row>
    <row r="195" spans="1:8" x14ac:dyDescent="0.25">
      <c r="A195" s="14" t="s">
        <v>232</v>
      </c>
      <c r="B195" s="40">
        <v>99</v>
      </c>
      <c r="C195" s="40"/>
      <c r="D195" s="22"/>
      <c r="E195" s="44"/>
      <c r="F195" s="2">
        <f>F196</f>
        <v>0</v>
      </c>
      <c r="G195" s="2">
        <f t="shared" ref="G195:H198" si="86">G196</f>
        <v>932.7</v>
      </c>
      <c r="H195" s="2">
        <f t="shared" si="86"/>
        <v>1711.7</v>
      </c>
    </row>
    <row r="196" spans="1:8" x14ac:dyDescent="0.25">
      <c r="A196" s="14" t="s">
        <v>232</v>
      </c>
      <c r="B196" s="40">
        <v>99</v>
      </c>
      <c r="C196" s="40">
        <v>99</v>
      </c>
      <c r="D196" s="22"/>
      <c r="E196" s="44"/>
      <c r="F196" s="2">
        <f>F197</f>
        <v>0</v>
      </c>
      <c r="G196" s="2">
        <f t="shared" si="86"/>
        <v>932.7</v>
      </c>
      <c r="H196" s="2">
        <f t="shared" si="86"/>
        <v>1711.7</v>
      </c>
    </row>
    <row r="197" spans="1:8" ht="24.75" x14ac:dyDescent="0.25">
      <c r="A197" s="8" t="s">
        <v>234</v>
      </c>
      <c r="B197" s="42">
        <v>99</v>
      </c>
      <c r="C197" s="42">
        <v>99</v>
      </c>
      <c r="D197" s="19" t="s">
        <v>389</v>
      </c>
      <c r="E197" s="44"/>
      <c r="F197" s="5">
        <f>F198</f>
        <v>0</v>
      </c>
      <c r="G197" s="5">
        <f t="shared" si="86"/>
        <v>932.7</v>
      </c>
      <c r="H197" s="5">
        <f t="shared" si="86"/>
        <v>1711.7</v>
      </c>
    </row>
    <row r="198" spans="1:8" ht="24.75" x14ac:dyDescent="0.25">
      <c r="A198" s="8" t="s">
        <v>234</v>
      </c>
      <c r="B198" s="42">
        <v>99</v>
      </c>
      <c r="C198" s="42">
        <v>99</v>
      </c>
      <c r="D198" s="19" t="s">
        <v>390</v>
      </c>
      <c r="E198" s="44"/>
      <c r="F198" s="5">
        <f>F199</f>
        <v>0</v>
      </c>
      <c r="G198" s="5">
        <f t="shared" si="86"/>
        <v>932.7</v>
      </c>
      <c r="H198" s="5">
        <f t="shared" si="86"/>
        <v>1711.7</v>
      </c>
    </row>
    <row r="199" spans="1:8" x14ac:dyDescent="0.25">
      <c r="A199" s="8" t="s">
        <v>225</v>
      </c>
      <c r="B199" s="42">
        <v>99</v>
      </c>
      <c r="C199" s="42">
        <v>99</v>
      </c>
      <c r="D199" s="19" t="s">
        <v>233</v>
      </c>
      <c r="E199" s="42">
        <v>880</v>
      </c>
      <c r="F199" s="5">
        <f>программы!F281</f>
        <v>0</v>
      </c>
      <c r="G199" s="5">
        <f>программы!G281</f>
        <v>932.7</v>
      </c>
      <c r="H199" s="5">
        <f>программы!H281</f>
        <v>1711.7</v>
      </c>
    </row>
    <row r="200" spans="1:8" x14ac:dyDescent="0.25">
      <c r="A200" s="11" t="s">
        <v>391</v>
      </c>
      <c r="B200" s="17"/>
      <c r="C200" s="39"/>
      <c r="D200" s="39"/>
      <c r="E200" s="39"/>
      <c r="F200" s="54">
        <f>F8+F62+F72+F101+F166+F187+F192+F195</f>
        <v>78611.73</v>
      </c>
      <c r="G200" s="54">
        <f t="shared" ref="G200:H200" si="87">G8+G62+G72+G101+G166+G187+G192+G195</f>
        <v>49305.499999999993</v>
      </c>
      <c r="H200" s="54">
        <f t="shared" si="87"/>
        <v>37233.499999999993</v>
      </c>
    </row>
  </sheetData>
  <mergeCells count="10">
    <mergeCell ref="H136:H137"/>
    <mergeCell ref="D1:H1"/>
    <mergeCell ref="A4:H4"/>
    <mergeCell ref="G5:H5"/>
    <mergeCell ref="B136:B137"/>
    <mergeCell ref="C136:C137"/>
    <mergeCell ref="D136:D137"/>
    <mergeCell ref="E136:E137"/>
    <mergeCell ref="F136:F137"/>
    <mergeCell ref="G136:G137"/>
  </mergeCells>
  <pageMargins left="0.11811023622047245" right="0.11811023622047245" top="0.15748031496062992" bottom="0.15748031496062992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2"/>
  <sheetViews>
    <sheetView tabSelected="1" workbookViewId="0">
      <selection activeCell="C1" sqref="C1:H1"/>
    </sheetView>
  </sheetViews>
  <sheetFormatPr defaultRowHeight="15" x14ac:dyDescent="0.25"/>
  <cols>
    <col min="1" max="1" width="39.42578125" customWidth="1"/>
    <col min="2" max="2" width="11.5703125" customWidth="1"/>
    <col min="3" max="3" width="6.7109375" customWidth="1"/>
    <col min="4" max="4" width="6" customWidth="1"/>
    <col min="5" max="5" width="6.140625" customWidth="1"/>
  </cols>
  <sheetData>
    <row r="1" spans="1:8" ht="105" customHeight="1" x14ac:dyDescent="0.25">
      <c r="C1" s="86" t="s">
        <v>409</v>
      </c>
      <c r="D1" s="86"/>
      <c r="E1" s="86"/>
      <c r="F1" s="86"/>
      <c r="G1" s="86"/>
      <c r="H1" s="86"/>
    </row>
    <row r="2" spans="1:8" x14ac:dyDescent="0.25">
      <c r="A2" s="26"/>
    </row>
    <row r="3" spans="1:8" ht="83.25" customHeight="1" x14ac:dyDescent="0.25">
      <c r="A3" s="90" t="s">
        <v>262</v>
      </c>
      <c r="B3" s="90"/>
      <c r="C3" s="90"/>
      <c r="D3" s="90"/>
      <c r="E3" s="90"/>
      <c r="F3" s="90"/>
      <c r="G3" s="90"/>
      <c r="H3" s="90"/>
    </row>
    <row r="4" spans="1:8" ht="15.75" x14ac:dyDescent="0.25">
      <c r="A4" s="27"/>
      <c r="B4" s="27"/>
      <c r="C4" s="27"/>
      <c r="D4" s="27"/>
      <c r="E4" s="27"/>
      <c r="F4" s="27"/>
      <c r="G4" s="91" t="s">
        <v>263</v>
      </c>
      <c r="H4" s="91"/>
    </row>
    <row r="5" spans="1:8" ht="30.75" customHeight="1" x14ac:dyDescent="0.25">
      <c r="A5" s="15" t="s">
        <v>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</row>
    <row r="6" spans="1:8" s="61" customFormat="1" ht="41.25" customHeight="1" x14ac:dyDescent="0.25">
      <c r="A6" s="58" t="s">
        <v>8</v>
      </c>
      <c r="B6" s="59" t="s">
        <v>9</v>
      </c>
      <c r="C6" s="60">
        <v>0</v>
      </c>
      <c r="D6" s="60">
        <v>0</v>
      </c>
      <c r="E6" s="60">
        <v>0</v>
      </c>
      <c r="F6" s="68">
        <f>F7</f>
        <v>1512.4</v>
      </c>
      <c r="G6" s="68">
        <f t="shared" ref="G6:H6" si="0">G7</f>
        <v>1700</v>
      </c>
      <c r="H6" s="68">
        <f t="shared" si="0"/>
        <v>1500</v>
      </c>
    </row>
    <row r="7" spans="1:8" s="61" customFormat="1" ht="24.75" x14ac:dyDescent="0.25">
      <c r="A7" s="58" t="s">
        <v>10</v>
      </c>
      <c r="B7" s="59" t="s">
        <v>11</v>
      </c>
      <c r="C7" s="60">
        <v>0</v>
      </c>
      <c r="D7" s="60">
        <v>0</v>
      </c>
      <c r="E7" s="60">
        <v>0</v>
      </c>
      <c r="F7" s="68">
        <f>F8</f>
        <v>1512.4</v>
      </c>
      <c r="G7" s="68">
        <f t="shared" ref="G7:H7" si="1">G8</f>
        <v>1700</v>
      </c>
      <c r="H7" s="68">
        <f t="shared" si="1"/>
        <v>1500</v>
      </c>
    </row>
    <row r="8" spans="1:8" s="61" customFormat="1" ht="27" customHeight="1" x14ac:dyDescent="0.25">
      <c r="A8" s="58" t="s">
        <v>12</v>
      </c>
      <c r="B8" s="59" t="s">
        <v>13</v>
      </c>
      <c r="C8" s="60">
        <v>0</v>
      </c>
      <c r="D8" s="60">
        <v>0</v>
      </c>
      <c r="E8" s="60">
        <v>0</v>
      </c>
      <c r="F8" s="68">
        <f>F9</f>
        <v>1512.4</v>
      </c>
      <c r="G8" s="68">
        <f t="shared" ref="G8:H8" si="2">G9</f>
        <v>1700</v>
      </c>
      <c r="H8" s="68">
        <f t="shared" si="2"/>
        <v>1500</v>
      </c>
    </row>
    <row r="9" spans="1:8" s="61" customFormat="1" x14ac:dyDescent="0.25">
      <c r="A9" s="58" t="s">
        <v>14</v>
      </c>
      <c r="B9" s="59" t="s">
        <v>15</v>
      </c>
      <c r="C9" s="60">
        <v>0</v>
      </c>
      <c r="D9" s="60">
        <v>0</v>
      </c>
      <c r="E9" s="60">
        <v>0</v>
      </c>
      <c r="F9" s="68">
        <f>F10</f>
        <v>1512.4</v>
      </c>
      <c r="G9" s="68">
        <f t="shared" ref="G9:H9" si="3">G10</f>
        <v>1700</v>
      </c>
      <c r="H9" s="68">
        <f t="shared" si="3"/>
        <v>1500</v>
      </c>
    </row>
    <row r="10" spans="1:8" s="61" customFormat="1" x14ac:dyDescent="0.25">
      <c r="A10" s="62" t="s">
        <v>16</v>
      </c>
      <c r="B10" s="63" t="s">
        <v>15</v>
      </c>
      <c r="C10" s="64" t="s">
        <v>236</v>
      </c>
      <c r="D10" s="64">
        <v>0</v>
      </c>
      <c r="E10" s="64">
        <v>0</v>
      </c>
      <c r="F10" s="65">
        <f>F11</f>
        <v>1512.4</v>
      </c>
      <c r="G10" s="65">
        <f t="shared" ref="G10:H10" si="4">G11</f>
        <v>1700</v>
      </c>
      <c r="H10" s="65">
        <f t="shared" si="4"/>
        <v>1500</v>
      </c>
    </row>
    <row r="11" spans="1:8" s="61" customFormat="1" x14ac:dyDescent="0.25">
      <c r="A11" s="62" t="s">
        <v>17</v>
      </c>
      <c r="B11" s="63" t="s">
        <v>15</v>
      </c>
      <c r="C11" s="64" t="s">
        <v>236</v>
      </c>
      <c r="D11" s="64" t="s">
        <v>237</v>
      </c>
      <c r="E11" s="64">
        <v>0</v>
      </c>
      <c r="F11" s="65">
        <f>F12+F13</f>
        <v>1512.4</v>
      </c>
      <c r="G11" s="65">
        <f t="shared" ref="G11:H11" si="5">G12+G13</f>
        <v>1700</v>
      </c>
      <c r="H11" s="65">
        <f t="shared" si="5"/>
        <v>1500</v>
      </c>
    </row>
    <row r="12" spans="1:8" s="61" customFormat="1" ht="36.75" x14ac:dyDescent="0.25">
      <c r="A12" s="62" t="s">
        <v>18</v>
      </c>
      <c r="B12" s="63" t="s">
        <v>15</v>
      </c>
      <c r="C12" s="64" t="s">
        <v>236</v>
      </c>
      <c r="D12" s="64" t="s">
        <v>237</v>
      </c>
      <c r="E12" s="64">
        <v>244</v>
      </c>
      <c r="F12" s="65">
        <v>212.4</v>
      </c>
      <c r="G12" s="65">
        <v>400</v>
      </c>
      <c r="H12" s="65">
        <v>200</v>
      </c>
    </row>
    <row r="13" spans="1:8" s="61" customFormat="1" x14ac:dyDescent="0.25">
      <c r="A13" s="62" t="s">
        <v>19</v>
      </c>
      <c r="B13" s="63" t="s">
        <v>15</v>
      </c>
      <c r="C13" s="64" t="s">
        <v>236</v>
      </c>
      <c r="D13" s="64" t="s">
        <v>237</v>
      </c>
      <c r="E13" s="64">
        <v>247</v>
      </c>
      <c r="F13" s="65">
        <v>1300</v>
      </c>
      <c r="G13" s="65">
        <v>1300</v>
      </c>
      <c r="H13" s="65">
        <v>1300</v>
      </c>
    </row>
    <row r="14" spans="1:8" s="61" customFormat="1" ht="60.75" x14ac:dyDescent="0.25">
      <c r="A14" s="58" t="s">
        <v>20</v>
      </c>
      <c r="B14" s="59" t="s">
        <v>21</v>
      </c>
      <c r="C14" s="60"/>
      <c r="D14" s="60"/>
      <c r="E14" s="60"/>
      <c r="F14" s="59">
        <f>F15+F28+F34+F40+F46+F51</f>
        <v>4978.5</v>
      </c>
      <c r="G14" s="59">
        <f t="shared" ref="G14:H14" si="6">G15+G28+G34+G40+G46+G51</f>
        <v>5446</v>
      </c>
      <c r="H14" s="59">
        <f t="shared" si="6"/>
        <v>5036</v>
      </c>
    </row>
    <row r="15" spans="1:8" s="61" customFormat="1" ht="63.75" customHeight="1" x14ac:dyDescent="0.25">
      <c r="A15" s="69" t="s">
        <v>22</v>
      </c>
      <c r="B15" s="59" t="s">
        <v>23</v>
      </c>
      <c r="C15" s="60"/>
      <c r="D15" s="60"/>
      <c r="E15" s="60"/>
      <c r="F15" s="59">
        <f>F16</f>
        <v>3480.1</v>
      </c>
      <c r="G15" s="59">
        <f t="shared" ref="G15:H15" si="7">G16</f>
        <v>3389</v>
      </c>
      <c r="H15" s="59">
        <f t="shared" si="7"/>
        <v>3289</v>
      </c>
    </row>
    <row r="16" spans="1:8" s="61" customFormat="1" ht="24.75" x14ac:dyDescent="0.25">
      <c r="A16" s="58" t="s">
        <v>24</v>
      </c>
      <c r="B16" s="59" t="s">
        <v>25</v>
      </c>
      <c r="C16" s="60"/>
      <c r="D16" s="60"/>
      <c r="E16" s="60"/>
      <c r="F16" s="59">
        <f>F17</f>
        <v>3480.1</v>
      </c>
      <c r="G16" s="59">
        <f t="shared" ref="G16:H16" si="8">G17</f>
        <v>3389</v>
      </c>
      <c r="H16" s="59">
        <f t="shared" si="8"/>
        <v>3289</v>
      </c>
    </row>
    <row r="17" spans="1:8" s="61" customFormat="1" ht="36.75" x14ac:dyDescent="0.25">
      <c r="A17" s="58" t="s">
        <v>26</v>
      </c>
      <c r="B17" s="59" t="s">
        <v>27</v>
      </c>
      <c r="C17" s="60"/>
      <c r="D17" s="60"/>
      <c r="E17" s="60"/>
      <c r="F17" s="59">
        <f>F18</f>
        <v>3480.1</v>
      </c>
      <c r="G17" s="59">
        <f t="shared" ref="G17:H17" si="9">G18</f>
        <v>3389</v>
      </c>
      <c r="H17" s="59">
        <f t="shared" si="9"/>
        <v>3289</v>
      </c>
    </row>
    <row r="18" spans="1:8" s="61" customFormat="1" x14ac:dyDescent="0.25">
      <c r="A18" s="62" t="s">
        <v>28</v>
      </c>
      <c r="B18" s="63" t="s">
        <v>27</v>
      </c>
      <c r="C18" s="64" t="s">
        <v>238</v>
      </c>
      <c r="D18" s="64"/>
      <c r="E18" s="64"/>
      <c r="F18" s="63">
        <f>F19</f>
        <v>3480.1</v>
      </c>
      <c r="G18" s="63">
        <f t="shared" ref="G18:H18" si="10">G19</f>
        <v>3389</v>
      </c>
      <c r="H18" s="63">
        <f t="shared" si="10"/>
        <v>3289</v>
      </c>
    </row>
    <row r="19" spans="1:8" s="61" customFormat="1" ht="36.75" x14ac:dyDescent="0.25">
      <c r="A19" s="62" t="s">
        <v>29</v>
      </c>
      <c r="B19" s="63" t="s">
        <v>27</v>
      </c>
      <c r="C19" s="64" t="s">
        <v>238</v>
      </c>
      <c r="D19" s="64" t="s">
        <v>239</v>
      </c>
      <c r="E19" s="64"/>
      <c r="F19" s="63">
        <f>SUM(F20:F27)</f>
        <v>3480.1</v>
      </c>
      <c r="G19" s="63">
        <f>SUM(G20:G27)</f>
        <v>3389</v>
      </c>
      <c r="H19" s="63">
        <f>SUM(H20:H27)</f>
        <v>3289</v>
      </c>
    </row>
    <row r="20" spans="1:8" s="61" customFormat="1" ht="24.75" x14ac:dyDescent="0.25">
      <c r="A20" s="62" t="s">
        <v>30</v>
      </c>
      <c r="B20" s="63" t="s">
        <v>27</v>
      </c>
      <c r="C20" s="64" t="s">
        <v>238</v>
      </c>
      <c r="D20" s="64" t="s">
        <v>239</v>
      </c>
      <c r="E20" s="64">
        <v>121</v>
      </c>
      <c r="F20" s="63">
        <v>1979</v>
      </c>
      <c r="G20" s="63">
        <v>1979</v>
      </c>
      <c r="H20" s="63">
        <v>1979</v>
      </c>
    </row>
    <row r="21" spans="1:8" s="61" customFormat="1" ht="36.75" x14ac:dyDescent="0.25">
      <c r="A21" s="62" t="s">
        <v>31</v>
      </c>
      <c r="B21" s="63" t="s">
        <v>27</v>
      </c>
      <c r="C21" s="64" t="s">
        <v>238</v>
      </c>
      <c r="D21" s="64" t="s">
        <v>239</v>
      </c>
      <c r="E21" s="64">
        <v>122</v>
      </c>
      <c r="F21" s="63">
        <v>122</v>
      </c>
      <c r="G21" s="63">
        <v>10</v>
      </c>
      <c r="H21" s="63">
        <v>10</v>
      </c>
    </row>
    <row r="22" spans="1:8" s="61" customFormat="1" ht="48.75" x14ac:dyDescent="0.25">
      <c r="A22" s="62" t="s">
        <v>32</v>
      </c>
      <c r="B22" s="63" t="s">
        <v>27</v>
      </c>
      <c r="C22" s="64" t="s">
        <v>238</v>
      </c>
      <c r="D22" s="64" t="s">
        <v>239</v>
      </c>
      <c r="E22" s="64">
        <v>129</v>
      </c>
      <c r="F22" s="63">
        <v>618</v>
      </c>
      <c r="G22" s="63">
        <v>598</v>
      </c>
      <c r="H22" s="63">
        <v>598</v>
      </c>
    </row>
    <row r="23" spans="1:8" s="61" customFormat="1" ht="24.75" x14ac:dyDescent="0.25">
      <c r="A23" s="62" t="s">
        <v>33</v>
      </c>
      <c r="B23" s="63" t="s">
        <v>27</v>
      </c>
      <c r="C23" s="64" t="s">
        <v>238</v>
      </c>
      <c r="D23" s="64" t="s">
        <v>239</v>
      </c>
      <c r="E23" s="64">
        <v>242</v>
      </c>
      <c r="F23" s="63">
        <v>315</v>
      </c>
      <c r="G23" s="63">
        <v>300</v>
      </c>
      <c r="H23" s="63">
        <v>300</v>
      </c>
    </row>
    <row r="24" spans="1:8" s="61" customFormat="1" ht="36.75" x14ac:dyDescent="0.25">
      <c r="A24" s="62" t="s">
        <v>18</v>
      </c>
      <c r="B24" s="63" t="s">
        <v>27</v>
      </c>
      <c r="C24" s="64" t="s">
        <v>238</v>
      </c>
      <c r="D24" s="64" t="s">
        <v>239</v>
      </c>
      <c r="E24" s="64">
        <v>244</v>
      </c>
      <c r="F24" s="63">
        <v>434.1</v>
      </c>
      <c r="G24" s="63">
        <v>400</v>
      </c>
      <c r="H24" s="65">
        <v>300</v>
      </c>
    </row>
    <row r="25" spans="1:8" s="61" customFormat="1" ht="24.75" hidden="1" x14ac:dyDescent="0.25">
      <c r="A25" s="62" t="s">
        <v>34</v>
      </c>
      <c r="B25" s="63" t="s">
        <v>27</v>
      </c>
      <c r="C25" s="64">
        <v>1</v>
      </c>
      <c r="D25" s="64">
        <v>4</v>
      </c>
      <c r="E25" s="64">
        <v>831</v>
      </c>
      <c r="F25" s="63">
        <v>0</v>
      </c>
      <c r="G25" s="63">
        <v>0</v>
      </c>
      <c r="H25" s="65">
        <v>0</v>
      </c>
    </row>
    <row r="26" spans="1:8" s="61" customFormat="1" x14ac:dyDescent="0.25">
      <c r="A26" s="62" t="s">
        <v>35</v>
      </c>
      <c r="B26" s="63" t="s">
        <v>27</v>
      </c>
      <c r="C26" s="64" t="s">
        <v>238</v>
      </c>
      <c r="D26" s="64" t="s">
        <v>239</v>
      </c>
      <c r="E26" s="64">
        <v>852</v>
      </c>
      <c r="F26" s="63">
        <v>2</v>
      </c>
      <c r="G26" s="63">
        <v>2</v>
      </c>
      <c r="H26" s="65">
        <v>2</v>
      </c>
    </row>
    <row r="27" spans="1:8" s="61" customFormat="1" x14ac:dyDescent="0.25">
      <c r="A27" s="62" t="s">
        <v>36</v>
      </c>
      <c r="B27" s="63" t="s">
        <v>27</v>
      </c>
      <c r="C27" s="64" t="s">
        <v>238</v>
      </c>
      <c r="D27" s="64" t="s">
        <v>239</v>
      </c>
      <c r="E27" s="64">
        <v>853</v>
      </c>
      <c r="F27" s="63">
        <v>10</v>
      </c>
      <c r="G27" s="63">
        <v>100</v>
      </c>
      <c r="H27" s="63">
        <v>100</v>
      </c>
    </row>
    <row r="28" spans="1:8" s="61" customFormat="1" ht="60.75" customHeight="1" x14ac:dyDescent="0.25">
      <c r="A28" s="69" t="s">
        <v>37</v>
      </c>
      <c r="B28" s="59" t="s">
        <v>38</v>
      </c>
      <c r="C28" s="60"/>
      <c r="D28" s="60"/>
      <c r="E28" s="60"/>
      <c r="F28" s="59">
        <f>F29</f>
        <v>30</v>
      </c>
      <c r="G28" s="59">
        <f t="shared" ref="G28:H28" si="11">G29</f>
        <v>50</v>
      </c>
      <c r="H28" s="59">
        <f t="shared" si="11"/>
        <v>50</v>
      </c>
    </row>
    <row r="29" spans="1:8" s="61" customFormat="1" ht="24.75" x14ac:dyDescent="0.25">
      <c r="A29" s="58" t="s">
        <v>39</v>
      </c>
      <c r="B29" s="59" t="s">
        <v>40</v>
      </c>
      <c r="C29" s="60"/>
      <c r="D29" s="60"/>
      <c r="E29" s="60"/>
      <c r="F29" s="59">
        <f>F30</f>
        <v>30</v>
      </c>
      <c r="G29" s="59">
        <f t="shared" ref="G29:H29" si="12">G30</f>
        <v>50</v>
      </c>
      <c r="H29" s="59">
        <f t="shared" si="12"/>
        <v>50</v>
      </c>
    </row>
    <row r="30" spans="1:8" s="61" customFormat="1" ht="24.75" x14ac:dyDescent="0.25">
      <c r="A30" s="58" t="s">
        <v>41</v>
      </c>
      <c r="B30" s="59" t="s">
        <v>42</v>
      </c>
      <c r="C30" s="60"/>
      <c r="D30" s="60"/>
      <c r="E30" s="60"/>
      <c r="F30" s="59">
        <f>F31</f>
        <v>30</v>
      </c>
      <c r="G30" s="59">
        <f t="shared" ref="G30:H30" si="13">G31</f>
        <v>50</v>
      </c>
      <c r="H30" s="59">
        <f t="shared" si="13"/>
        <v>50</v>
      </c>
    </row>
    <row r="31" spans="1:8" s="61" customFormat="1" x14ac:dyDescent="0.25">
      <c r="A31" s="62" t="s">
        <v>28</v>
      </c>
      <c r="B31" s="63" t="s">
        <v>42</v>
      </c>
      <c r="C31" s="64" t="s">
        <v>238</v>
      </c>
      <c r="D31" s="64"/>
      <c r="E31" s="64"/>
      <c r="F31" s="63">
        <f>F32</f>
        <v>30</v>
      </c>
      <c r="G31" s="63">
        <f t="shared" ref="G31:H31" si="14">G32</f>
        <v>50</v>
      </c>
      <c r="H31" s="63">
        <f t="shared" si="14"/>
        <v>50</v>
      </c>
    </row>
    <row r="32" spans="1:8" s="61" customFormat="1" x14ac:dyDescent="0.25">
      <c r="A32" s="62" t="s">
        <v>43</v>
      </c>
      <c r="B32" s="63" t="s">
        <v>42</v>
      </c>
      <c r="C32" s="64" t="s">
        <v>238</v>
      </c>
      <c r="D32" s="64" t="s">
        <v>240</v>
      </c>
      <c r="E32" s="64"/>
      <c r="F32" s="63">
        <f>F33</f>
        <v>30</v>
      </c>
      <c r="G32" s="63">
        <f t="shared" ref="G32:H32" si="15">G33</f>
        <v>50</v>
      </c>
      <c r="H32" s="63">
        <f t="shared" si="15"/>
        <v>50</v>
      </c>
    </row>
    <row r="33" spans="1:8" s="61" customFormat="1" ht="36.75" x14ac:dyDescent="0.25">
      <c r="A33" s="62" t="s">
        <v>18</v>
      </c>
      <c r="B33" s="63" t="s">
        <v>42</v>
      </c>
      <c r="C33" s="64" t="s">
        <v>238</v>
      </c>
      <c r="D33" s="64">
        <v>13</v>
      </c>
      <c r="E33" s="64">
        <v>244</v>
      </c>
      <c r="F33" s="63">
        <v>30</v>
      </c>
      <c r="G33" s="63">
        <v>50</v>
      </c>
      <c r="H33" s="65">
        <v>50</v>
      </c>
    </row>
    <row r="34" spans="1:8" s="61" customFormat="1" ht="72.75" x14ac:dyDescent="0.25">
      <c r="A34" s="69" t="s">
        <v>44</v>
      </c>
      <c r="B34" s="59" t="s">
        <v>45</v>
      </c>
      <c r="C34" s="60"/>
      <c r="D34" s="60"/>
      <c r="E34" s="60"/>
      <c r="F34" s="59">
        <f>F35</f>
        <v>21.4</v>
      </c>
      <c r="G34" s="59">
        <f t="shared" ref="G34:H34" si="16">G35</f>
        <v>310</v>
      </c>
      <c r="H34" s="59">
        <f t="shared" si="16"/>
        <v>200</v>
      </c>
    </row>
    <row r="35" spans="1:8" s="61" customFormat="1" ht="24.75" x14ac:dyDescent="0.25">
      <c r="A35" s="58" t="s">
        <v>46</v>
      </c>
      <c r="B35" s="59" t="s">
        <v>47</v>
      </c>
      <c r="C35" s="60"/>
      <c r="D35" s="60"/>
      <c r="E35" s="60"/>
      <c r="F35" s="59">
        <f>F36</f>
        <v>21.4</v>
      </c>
      <c r="G35" s="59">
        <f t="shared" ref="G35:H35" si="17">G36</f>
        <v>310</v>
      </c>
      <c r="H35" s="59">
        <f t="shared" si="17"/>
        <v>200</v>
      </c>
    </row>
    <row r="36" spans="1:8" s="61" customFormat="1" ht="24.75" x14ac:dyDescent="0.25">
      <c r="A36" s="58" t="s">
        <v>48</v>
      </c>
      <c r="B36" s="59" t="s">
        <v>49</v>
      </c>
      <c r="C36" s="60"/>
      <c r="D36" s="60"/>
      <c r="E36" s="60"/>
      <c r="F36" s="59">
        <f>F37</f>
        <v>21.4</v>
      </c>
      <c r="G36" s="59">
        <f t="shared" ref="G36:H36" si="18">G37</f>
        <v>310</v>
      </c>
      <c r="H36" s="59">
        <f t="shared" si="18"/>
        <v>200</v>
      </c>
    </row>
    <row r="37" spans="1:8" s="61" customFormat="1" x14ac:dyDescent="0.25">
      <c r="A37" s="62" t="s">
        <v>28</v>
      </c>
      <c r="B37" s="63" t="s">
        <v>49</v>
      </c>
      <c r="C37" s="64" t="s">
        <v>238</v>
      </c>
      <c r="D37" s="64"/>
      <c r="E37" s="64"/>
      <c r="F37" s="63">
        <f>F38</f>
        <v>21.4</v>
      </c>
      <c r="G37" s="63">
        <f t="shared" ref="G37:H37" si="19">G38</f>
        <v>310</v>
      </c>
      <c r="H37" s="63">
        <f t="shared" si="19"/>
        <v>200</v>
      </c>
    </row>
    <row r="38" spans="1:8" s="61" customFormat="1" x14ac:dyDescent="0.25">
      <c r="A38" s="62" t="s">
        <v>43</v>
      </c>
      <c r="B38" s="63" t="s">
        <v>49</v>
      </c>
      <c r="C38" s="64" t="s">
        <v>238</v>
      </c>
      <c r="D38" s="64">
        <v>13</v>
      </c>
      <c r="E38" s="64"/>
      <c r="F38" s="63">
        <f>F39</f>
        <v>21.4</v>
      </c>
      <c r="G38" s="63">
        <f t="shared" ref="G38:H38" si="20">G39</f>
        <v>310</v>
      </c>
      <c r="H38" s="63">
        <f t="shared" si="20"/>
        <v>200</v>
      </c>
    </row>
    <row r="39" spans="1:8" s="61" customFormat="1" ht="36.75" x14ac:dyDescent="0.25">
      <c r="A39" s="67" t="s">
        <v>18</v>
      </c>
      <c r="B39" s="63" t="s">
        <v>49</v>
      </c>
      <c r="C39" s="64" t="s">
        <v>238</v>
      </c>
      <c r="D39" s="64">
        <v>13</v>
      </c>
      <c r="E39" s="64">
        <v>244</v>
      </c>
      <c r="F39" s="63">
        <v>21.4</v>
      </c>
      <c r="G39" s="63">
        <v>310</v>
      </c>
      <c r="H39" s="65">
        <v>200</v>
      </c>
    </row>
    <row r="40" spans="1:8" s="61" customFormat="1" ht="72.75" x14ac:dyDescent="0.25">
      <c r="A40" s="69" t="s">
        <v>50</v>
      </c>
      <c r="B40" s="59" t="s">
        <v>51</v>
      </c>
      <c r="C40" s="60"/>
      <c r="D40" s="60"/>
      <c r="E40" s="60"/>
      <c r="F40" s="59">
        <f>F41</f>
        <v>50</v>
      </c>
      <c r="G40" s="59">
        <f t="shared" ref="G40:H40" si="21">G41</f>
        <v>300</v>
      </c>
      <c r="H40" s="59">
        <f t="shared" si="21"/>
        <v>100</v>
      </c>
    </row>
    <row r="41" spans="1:8" s="61" customFormat="1" x14ac:dyDescent="0.25">
      <c r="A41" s="58" t="s">
        <v>52</v>
      </c>
      <c r="B41" s="59" t="s">
        <v>53</v>
      </c>
      <c r="C41" s="60"/>
      <c r="D41" s="60"/>
      <c r="E41" s="60"/>
      <c r="F41" s="59">
        <f>F42</f>
        <v>50</v>
      </c>
      <c r="G41" s="59">
        <f t="shared" ref="G41:H41" si="22">G42</f>
        <v>300</v>
      </c>
      <c r="H41" s="59">
        <f t="shared" si="22"/>
        <v>100</v>
      </c>
    </row>
    <row r="42" spans="1:8" s="61" customFormat="1" ht="48.75" x14ac:dyDescent="0.25">
      <c r="A42" s="58" t="s">
        <v>54</v>
      </c>
      <c r="B42" s="59" t="s">
        <v>55</v>
      </c>
      <c r="C42" s="60"/>
      <c r="D42" s="60"/>
      <c r="E42" s="60"/>
      <c r="F42" s="59">
        <f>F43</f>
        <v>50</v>
      </c>
      <c r="G42" s="59">
        <f t="shared" ref="G42:H42" si="23">G43</f>
        <v>300</v>
      </c>
      <c r="H42" s="59">
        <f t="shared" si="23"/>
        <v>100</v>
      </c>
    </row>
    <row r="43" spans="1:8" s="61" customFormat="1" ht="24.75" x14ac:dyDescent="0.25">
      <c r="A43" s="62" t="s">
        <v>56</v>
      </c>
      <c r="B43" s="63" t="s">
        <v>55</v>
      </c>
      <c r="C43" s="64" t="s">
        <v>237</v>
      </c>
      <c r="D43" s="64"/>
      <c r="E43" s="64"/>
      <c r="F43" s="63">
        <f>F44</f>
        <v>50</v>
      </c>
      <c r="G43" s="63">
        <f t="shared" ref="G43:H43" si="24">G44</f>
        <v>300</v>
      </c>
      <c r="H43" s="63">
        <f t="shared" si="24"/>
        <v>100</v>
      </c>
    </row>
    <row r="44" spans="1:8" s="61" customFormat="1" ht="36.75" x14ac:dyDescent="0.25">
      <c r="A44" s="62" t="s">
        <v>57</v>
      </c>
      <c r="B44" s="63" t="s">
        <v>55</v>
      </c>
      <c r="C44" s="64" t="s">
        <v>237</v>
      </c>
      <c r="D44" s="64">
        <v>10</v>
      </c>
      <c r="E44" s="64"/>
      <c r="F44" s="63">
        <f>F45</f>
        <v>50</v>
      </c>
      <c r="G44" s="63">
        <f t="shared" ref="G44:H44" si="25">G45</f>
        <v>300</v>
      </c>
      <c r="H44" s="63">
        <f t="shared" si="25"/>
        <v>100</v>
      </c>
    </row>
    <row r="45" spans="1:8" s="61" customFormat="1" ht="36.75" x14ac:dyDescent="0.25">
      <c r="A45" s="62" t="s">
        <v>18</v>
      </c>
      <c r="B45" s="63" t="s">
        <v>55</v>
      </c>
      <c r="C45" s="64" t="s">
        <v>237</v>
      </c>
      <c r="D45" s="64">
        <v>10</v>
      </c>
      <c r="E45" s="64">
        <v>244</v>
      </c>
      <c r="F45" s="63">
        <v>50</v>
      </c>
      <c r="G45" s="63">
        <v>300</v>
      </c>
      <c r="H45" s="65">
        <v>100</v>
      </c>
    </row>
    <row r="46" spans="1:8" s="61" customFormat="1" ht="36.75" x14ac:dyDescent="0.25">
      <c r="A46" s="58" t="s">
        <v>58</v>
      </c>
      <c r="B46" s="59" t="s">
        <v>59</v>
      </c>
      <c r="C46" s="60"/>
      <c r="D46" s="60"/>
      <c r="E46" s="60"/>
      <c r="F46" s="59">
        <f>F47</f>
        <v>1382</v>
      </c>
      <c r="G46" s="59">
        <f t="shared" ref="G46:H46" si="26">G47</f>
        <v>1382</v>
      </c>
      <c r="H46" s="59">
        <f t="shared" si="26"/>
        <v>1382</v>
      </c>
    </row>
    <row r="47" spans="1:8" s="61" customFormat="1" ht="26.25" customHeight="1" x14ac:dyDescent="0.25">
      <c r="A47" s="58" t="s">
        <v>60</v>
      </c>
      <c r="B47" s="59" t="s">
        <v>61</v>
      </c>
      <c r="C47" s="60"/>
      <c r="D47" s="60"/>
      <c r="E47" s="60"/>
      <c r="F47" s="63">
        <f>F48</f>
        <v>1382</v>
      </c>
      <c r="G47" s="63">
        <f t="shared" ref="G47:H47" si="27">G48</f>
        <v>1382</v>
      </c>
      <c r="H47" s="63">
        <f t="shared" si="27"/>
        <v>1382</v>
      </c>
    </row>
    <row r="48" spans="1:8" s="61" customFormat="1" x14ac:dyDescent="0.25">
      <c r="A48" s="62" t="s">
        <v>28</v>
      </c>
      <c r="B48" s="63" t="s">
        <v>395</v>
      </c>
      <c r="C48" s="64" t="s">
        <v>238</v>
      </c>
      <c r="D48" s="64"/>
      <c r="E48" s="64"/>
      <c r="F48" s="63">
        <f>F49</f>
        <v>1382</v>
      </c>
      <c r="G48" s="63">
        <f t="shared" ref="G48:H48" si="28">G49</f>
        <v>1382</v>
      </c>
      <c r="H48" s="63">
        <f t="shared" si="28"/>
        <v>1382</v>
      </c>
    </row>
    <row r="49" spans="1:8" s="61" customFormat="1" ht="36.75" x14ac:dyDescent="0.25">
      <c r="A49" s="62" t="s">
        <v>62</v>
      </c>
      <c r="B49" s="63" t="s">
        <v>395</v>
      </c>
      <c r="C49" s="64" t="s">
        <v>238</v>
      </c>
      <c r="D49" s="64" t="s">
        <v>241</v>
      </c>
      <c r="E49" s="64"/>
      <c r="F49" s="63">
        <f>F50</f>
        <v>1382</v>
      </c>
      <c r="G49" s="63">
        <f t="shared" ref="G49:H49" si="29">G50</f>
        <v>1382</v>
      </c>
      <c r="H49" s="63">
        <f t="shared" si="29"/>
        <v>1382</v>
      </c>
    </row>
    <row r="50" spans="1:8" s="61" customFormat="1" x14ac:dyDescent="0.25">
      <c r="A50" s="62" t="s">
        <v>63</v>
      </c>
      <c r="B50" s="63" t="s">
        <v>395</v>
      </c>
      <c r="C50" s="64" t="s">
        <v>238</v>
      </c>
      <c r="D50" s="64" t="s">
        <v>241</v>
      </c>
      <c r="E50" s="64">
        <v>540</v>
      </c>
      <c r="F50" s="63">
        <v>1382</v>
      </c>
      <c r="G50" s="63">
        <v>1382</v>
      </c>
      <c r="H50" s="63">
        <v>1382</v>
      </c>
    </row>
    <row r="51" spans="1:8" s="61" customFormat="1" ht="63.75" customHeight="1" x14ac:dyDescent="0.25">
      <c r="A51" s="69" t="s">
        <v>64</v>
      </c>
      <c r="B51" s="59" t="s">
        <v>65</v>
      </c>
      <c r="C51" s="60"/>
      <c r="D51" s="60"/>
      <c r="E51" s="60"/>
      <c r="F51" s="59">
        <f>F52</f>
        <v>15</v>
      </c>
      <c r="G51" s="59">
        <f t="shared" ref="G51:H51" si="30">G52</f>
        <v>15</v>
      </c>
      <c r="H51" s="59">
        <f t="shared" si="30"/>
        <v>15</v>
      </c>
    </row>
    <row r="52" spans="1:8" s="61" customFormat="1" ht="18" customHeight="1" x14ac:dyDescent="0.25">
      <c r="A52" s="58" t="s">
        <v>66</v>
      </c>
      <c r="B52" s="59" t="s">
        <v>67</v>
      </c>
      <c r="C52" s="60"/>
      <c r="D52" s="60"/>
      <c r="E52" s="60"/>
      <c r="F52" s="59">
        <f>F53</f>
        <v>15</v>
      </c>
      <c r="G52" s="59">
        <f>G53</f>
        <v>15</v>
      </c>
      <c r="H52" s="59">
        <f>H53</f>
        <v>15</v>
      </c>
    </row>
    <row r="53" spans="1:8" s="61" customFormat="1" ht="24.75" x14ac:dyDescent="0.25">
      <c r="A53" s="58" t="s">
        <v>68</v>
      </c>
      <c r="B53" s="59" t="s">
        <v>69</v>
      </c>
      <c r="C53" s="60"/>
      <c r="D53" s="60"/>
      <c r="E53" s="60"/>
      <c r="F53" s="59">
        <f>F54</f>
        <v>15</v>
      </c>
      <c r="G53" s="59">
        <f t="shared" ref="G53:H53" si="31">G54</f>
        <v>15</v>
      </c>
      <c r="H53" s="59">
        <f t="shared" si="31"/>
        <v>15</v>
      </c>
    </row>
    <row r="54" spans="1:8" s="61" customFormat="1" x14ac:dyDescent="0.25">
      <c r="A54" s="62" t="s">
        <v>28</v>
      </c>
      <c r="B54" s="59" t="s">
        <v>69</v>
      </c>
      <c r="C54" s="64" t="s">
        <v>238</v>
      </c>
      <c r="D54" s="64"/>
      <c r="E54" s="64"/>
      <c r="F54" s="63">
        <f>F55</f>
        <v>15</v>
      </c>
      <c r="G54" s="63">
        <f t="shared" ref="G54:H54" si="32">G55</f>
        <v>15</v>
      </c>
      <c r="H54" s="63">
        <f t="shared" si="32"/>
        <v>15</v>
      </c>
    </row>
    <row r="55" spans="1:8" s="61" customFormat="1" x14ac:dyDescent="0.25">
      <c r="A55" s="62" t="s">
        <v>43</v>
      </c>
      <c r="B55" s="63" t="s">
        <v>69</v>
      </c>
      <c r="C55" s="64" t="s">
        <v>238</v>
      </c>
      <c r="D55" s="64">
        <v>13</v>
      </c>
      <c r="E55" s="64"/>
      <c r="F55" s="63">
        <f>F56</f>
        <v>15</v>
      </c>
      <c r="G55" s="63">
        <f t="shared" ref="G55:H55" si="33">G56</f>
        <v>15</v>
      </c>
      <c r="H55" s="63">
        <f t="shared" si="33"/>
        <v>15</v>
      </c>
    </row>
    <row r="56" spans="1:8" s="61" customFormat="1" ht="36.75" x14ac:dyDescent="0.25">
      <c r="A56" s="62" t="s">
        <v>18</v>
      </c>
      <c r="B56" s="63" t="s">
        <v>69</v>
      </c>
      <c r="C56" s="64" t="s">
        <v>238</v>
      </c>
      <c r="D56" s="64">
        <v>13</v>
      </c>
      <c r="E56" s="64">
        <v>244</v>
      </c>
      <c r="F56" s="63">
        <v>15</v>
      </c>
      <c r="G56" s="63">
        <v>15</v>
      </c>
      <c r="H56" s="63">
        <v>15</v>
      </c>
    </row>
    <row r="57" spans="1:8" s="61" customFormat="1" ht="60.75" x14ac:dyDescent="0.25">
      <c r="A57" s="58" t="s">
        <v>70</v>
      </c>
      <c r="B57" s="59" t="s">
        <v>71</v>
      </c>
      <c r="C57" s="60"/>
      <c r="D57" s="60"/>
      <c r="E57" s="60"/>
      <c r="F57" s="59">
        <f>F58+F84+F103+F149+F155+F159</f>
        <v>24581.199999999997</v>
      </c>
      <c r="G57" s="59">
        <f t="shared" ref="G57:H57" si="34">G58+G84+G103+G149+G155+G159</f>
        <v>18427.3</v>
      </c>
      <c r="H57" s="59">
        <f t="shared" si="34"/>
        <v>10950</v>
      </c>
    </row>
    <row r="58" spans="1:8" s="61" customFormat="1" ht="96.75" x14ac:dyDescent="0.25">
      <c r="A58" s="69" t="s">
        <v>72</v>
      </c>
      <c r="B58" s="59" t="s">
        <v>73</v>
      </c>
      <c r="C58" s="60"/>
      <c r="D58" s="60"/>
      <c r="E58" s="60"/>
      <c r="F58" s="59">
        <f>F59</f>
        <v>164</v>
      </c>
      <c r="G58" s="59">
        <f t="shared" ref="G58:H58" si="35">G59</f>
        <v>590</v>
      </c>
      <c r="H58" s="59">
        <f t="shared" si="35"/>
        <v>420</v>
      </c>
    </row>
    <row r="59" spans="1:8" s="61" customFormat="1" ht="24.75" x14ac:dyDescent="0.25">
      <c r="A59" s="58" t="s">
        <v>74</v>
      </c>
      <c r="B59" s="59" t="s">
        <v>75</v>
      </c>
      <c r="C59" s="60"/>
      <c r="D59" s="60"/>
      <c r="E59" s="60"/>
      <c r="F59" s="59">
        <f>F60+F64+F68+F72+F76+F80</f>
        <v>164</v>
      </c>
      <c r="G59" s="59">
        <f t="shared" ref="G59:H59" si="36">G60+G64+G68+G72+G76+G80</f>
        <v>590</v>
      </c>
      <c r="H59" s="59">
        <f t="shared" si="36"/>
        <v>420</v>
      </c>
    </row>
    <row r="60" spans="1:8" s="61" customFormat="1" ht="36.75" x14ac:dyDescent="0.25">
      <c r="A60" s="58" t="s">
        <v>76</v>
      </c>
      <c r="B60" s="59" t="s">
        <v>77</v>
      </c>
      <c r="C60" s="60"/>
      <c r="D60" s="60"/>
      <c r="E60" s="60"/>
      <c r="F60" s="59">
        <f>F61</f>
        <v>43</v>
      </c>
      <c r="G60" s="59">
        <f t="shared" ref="G60:H60" si="37">G61</f>
        <v>70</v>
      </c>
      <c r="H60" s="59">
        <f t="shared" si="37"/>
        <v>70</v>
      </c>
    </row>
    <row r="61" spans="1:8" s="61" customFormat="1" x14ac:dyDescent="0.25">
      <c r="A61" s="62" t="s">
        <v>78</v>
      </c>
      <c r="B61" s="63" t="s">
        <v>77</v>
      </c>
      <c r="C61" s="64" t="s">
        <v>239</v>
      </c>
      <c r="D61" s="64"/>
      <c r="E61" s="64"/>
      <c r="F61" s="63">
        <f>F62</f>
        <v>43</v>
      </c>
      <c r="G61" s="63">
        <f t="shared" ref="G61:H61" si="38">G62</f>
        <v>70</v>
      </c>
      <c r="H61" s="63">
        <f t="shared" si="38"/>
        <v>70</v>
      </c>
    </row>
    <row r="62" spans="1:8" s="61" customFormat="1" ht="16.5" customHeight="1" x14ac:dyDescent="0.25">
      <c r="A62" s="62" t="s">
        <v>79</v>
      </c>
      <c r="B62" s="63" t="s">
        <v>77</v>
      </c>
      <c r="C62" s="64" t="s">
        <v>239</v>
      </c>
      <c r="D62" s="64">
        <v>12</v>
      </c>
      <c r="E62" s="64"/>
      <c r="F62" s="63">
        <f>F63</f>
        <v>43</v>
      </c>
      <c r="G62" s="63">
        <f t="shared" ref="G62:H62" si="39">G63</f>
        <v>70</v>
      </c>
      <c r="H62" s="63">
        <f t="shared" si="39"/>
        <v>70</v>
      </c>
    </row>
    <row r="63" spans="1:8" s="61" customFormat="1" ht="24.75" x14ac:dyDescent="0.25">
      <c r="A63" s="62" t="s">
        <v>80</v>
      </c>
      <c r="B63" s="63" t="s">
        <v>77</v>
      </c>
      <c r="C63" s="64" t="s">
        <v>239</v>
      </c>
      <c r="D63" s="64">
        <v>12</v>
      </c>
      <c r="E63" s="64">
        <v>244</v>
      </c>
      <c r="F63" s="63">
        <v>43</v>
      </c>
      <c r="G63" s="63">
        <v>70</v>
      </c>
      <c r="H63" s="63">
        <v>70</v>
      </c>
    </row>
    <row r="64" spans="1:8" s="61" customFormat="1" ht="48.75" x14ac:dyDescent="0.25">
      <c r="A64" s="58" t="s">
        <v>81</v>
      </c>
      <c r="B64" s="59" t="s">
        <v>82</v>
      </c>
      <c r="C64" s="60"/>
      <c r="D64" s="60"/>
      <c r="E64" s="60"/>
      <c r="F64" s="59">
        <f>F65</f>
        <v>0</v>
      </c>
      <c r="G64" s="59">
        <f t="shared" ref="G64:H64" si="40">G65</f>
        <v>70</v>
      </c>
      <c r="H64" s="59">
        <f t="shared" si="40"/>
        <v>70</v>
      </c>
    </row>
    <row r="65" spans="1:8" s="61" customFormat="1" x14ac:dyDescent="0.25">
      <c r="A65" s="62" t="s">
        <v>78</v>
      </c>
      <c r="B65" s="63" t="s">
        <v>82</v>
      </c>
      <c r="C65" s="64" t="s">
        <v>239</v>
      </c>
      <c r="D65" s="64"/>
      <c r="E65" s="64"/>
      <c r="F65" s="63">
        <f>F66</f>
        <v>0</v>
      </c>
      <c r="G65" s="63">
        <f t="shared" ref="G65:H65" si="41">G66</f>
        <v>70</v>
      </c>
      <c r="H65" s="63">
        <f t="shared" si="41"/>
        <v>70</v>
      </c>
    </row>
    <row r="66" spans="1:8" s="61" customFormat="1" ht="24.75" x14ac:dyDescent="0.25">
      <c r="A66" s="62" t="s">
        <v>79</v>
      </c>
      <c r="B66" s="63" t="s">
        <v>82</v>
      </c>
      <c r="C66" s="64" t="s">
        <v>239</v>
      </c>
      <c r="D66" s="64">
        <v>12</v>
      </c>
      <c r="E66" s="64"/>
      <c r="F66" s="63">
        <f>F67</f>
        <v>0</v>
      </c>
      <c r="G66" s="63">
        <f t="shared" ref="G66:H66" si="42">G67</f>
        <v>70</v>
      </c>
      <c r="H66" s="63">
        <f t="shared" si="42"/>
        <v>70</v>
      </c>
    </row>
    <row r="67" spans="1:8" s="61" customFormat="1" ht="24.75" x14ac:dyDescent="0.25">
      <c r="A67" s="62" t="s">
        <v>80</v>
      </c>
      <c r="B67" s="63" t="s">
        <v>82</v>
      </c>
      <c r="C67" s="64" t="s">
        <v>239</v>
      </c>
      <c r="D67" s="64">
        <v>12</v>
      </c>
      <c r="E67" s="64">
        <v>244</v>
      </c>
      <c r="F67" s="63">
        <v>0</v>
      </c>
      <c r="G67" s="63">
        <v>70</v>
      </c>
      <c r="H67" s="63">
        <v>70</v>
      </c>
    </row>
    <row r="68" spans="1:8" s="61" customFormat="1" ht="72.75" x14ac:dyDescent="0.25">
      <c r="A68" s="58" t="s">
        <v>83</v>
      </c>
      <c r="B68" s="59" t="s">
        <v>84</v>
      </c>
      <c r="C68" s="60"/>
      <c r="D68" s="60"/>
      <c r="E68" s="60"/>
      <c r="F68" s="59">
        <f>F69</f>
        <v>0</v>
      </c>
      <c r="G68" s="59">
        <f t="shared" ref="G68:H68" si="43">G69</f>
        <v>100</v>
      </c>
      <c r="H68" s="59">
        <f t="shared" si="43"/>
        <v>70</v>
      </c>
    </row>
    <row r="69" spans="1:8" s="61" customFormat="1" x14ac:dyDescent="0.25">
      <c r="A69" s="62" t="s">
        <v>78</v>
      </c>
      <c r="B69" s="63" t="s">
        <v>84</v>
      </c>
      <c r="C69" s="64" t="s">
        <v>239</v>
      </c>
      <c r="D69" s="64"/>
      <c r="E69" s="64"/>
      <c r="F69" s="63">
        <f>F70</f>
        <v>0</v>
      </c>
      <c r="G69" s="63">
        <f t="shared" ref="G69:H69" si="44">G70</f>
        <v>100</v>
      </c>
      <c r="H69" s="63">
        <f t="shared" si="44"/>
        <v>70</v>
      </c>
    </row>
    <row r="70" spans="1:8" s="61" customFormat="1" ht="18" customHeight="1" x14ac:dyDescent="0.25">
      <c r="A70" s="62" t="s">
        <v>79</v>
      </c>
      <c r="B70" s="63" t="s">
        <v>84</v>
      </c>
      <c r="C70" s="64" t="s">
        <v>239</v>
      </c>
      <c r="D70" s="64">
        <v>12</v>
      </c>
      <c r="E70" s="64"/>
      <c r="F70" s="63">
        <f>F71</f>
        <v>0</v>
      </c>
      <c r="G70" s="63">
        <f t="shared" ref="G70:H70" si="45">G71</f>
        <v>100</v>
      </c>
      <c r="H70" s="63">
        <f t="shared" si="45"/>
        <v>70</v>
      </c>
    </row>
    <row r="71" spans="1:8" s="61" customFormat="1" ht="24.75" x14ac:dyDescent="0.25">
      <c r="A71" s="62" t="s">
        <v>80</v>
      </c>
      <c r="B71" s="63" t="s">
        <v>84</v>
      </c>
      <c r="C71" s="64" t="s">
        <v>239</v>
      </c>
      <c r="D71" s="64">
        <v>12</v>
      </c>
      <c r="E71" s="64">
        <v>244</v>
      </c>
      <c r="F71" s="63">
        <v>0</v>
      </c>
      <c r="G71" s="63">
        <v>100</v>
      </c>
      <c r="H71" s="63">
        <v>70</v>
      </c>
    </row>
    <row r="72" spans="1:8" s="61" customFormat="1" ht="24.75" x14ac:dyDescent="0.25">
      <c r="A72" s="58" t="s">
        <v>85</v>
      </c>
      <c r="B72" s="59" t="s">
        <v>86</v>
      </c>
      <c r="C72" s="60"/>
      <c r="D72" s="60"/>
      <c r="E72" s="60"/>
      <c r="F72" s="59">
        <f>F73</f>
        <v>0</v>
      </c>
      <c r="G72" s="59">
        <f t="shared" ref="G72:H72" si="46">G73</f>
        <v>150</v>
      </c>
      <c r="H72" s="59">
        <f t="shared" si="46"/>
        <v>70</v>
      </c>
    </row>
    <row r="73" spans="1:8" s="61" customFormat="1" x14ac:dyDescent="0.25">
      <c r="A73" s="62" t="s">
        <v>78</v>
      </c>
      <c r="B73" s="63" t="s">
        <v>86</v>
      </c>
      <c r="C73" s="64" t="s">
        <v>239</v>
      </c>
      <c r="D73" s="64"/>
      <c r="E73" s="64"/>
      <c r="F73" s="63">
        <f>F74</f>
        <v>0</v>
      </c>
      <c r="G73" s="63">
        <f t="shared" ref="G73:H73" si="47">G74</f>
        <v>150</v>
      </c>
      <c r="H73" s="63">
        <f t="shared" si="47"/>
        <v>70</v>
      </c>
    </row>
    <row r="74" spans="1:8" s="61" customFormat="1" ht="15" customHeight="1" x14ac:dyDescent="0.25">
      <c r="A74" s="62" t="s">
        <v>79</v>
      </c>
      <c r="B74" s="63" t="s">
        <v>86</v>
      </c>
      <c r="C74" s="64" t="s">
        <v>239</v>
      </c>
      <c r="D74" s="64">
        <v>12</v>
      </c>
      <c r="E74" s="64"/>
      <c r="F74" s="63">
        <f>F75</f>
        <v>0</v>
      </c>
      <c r="G74" s="63">
        <f t="shared" ref="G74:H74" si="48">G75</f>
        <v>150</v>
      </c>
      <c r="H74" s="63">
        <f t="shared" si="48"/>
        <v>70</v>
      </c>
    </row>
    <row r="75" spans="1:8" s="61" customFormat="1" ht="24.75" x14ac:dyDescent="0.25">
      <c r="A75" s="62" t="s">
        <v>80</v>
      </c>
      <c r="B75" s="63" t="s">
        <v>86</v>
      </c>
      <c r="C75" s="64" t="s">
        <v>239</v>
      </c>
      <c r="D75" s="64">
        <v>12</v>
      </c>
      <c r="E75" s="64">
        <v>244</v>
      </c>
      <c r="F75" s="63">
        <v>0</v>
      </c>
      <c r="G75" s="63">
        <v>150</v>
      </c>
      <c r="H75" s="63">
        <v>70</v>
      </c>
    </row>
    <row r="76" spans="1:8" s="61" customFormat="1" ht="24.75" x14ac:dyDescent="0.25">
      <c r="A76" s="58" t="s">
        <v>87</v>
      </c>
      <c r="B76" s="59" t="s">
        <v>88</v>
      </c>
      <c r="C76" s="60"/>
      <c r="D76" s="60"/>
      <c r="E76" s="60"/>
      <c r="F76" s="59">
        <f>F77</f>
        <v>31</v>
      </c>
      <c r="G76" s="59">
        <f t="shared" ref="G76:H76" si="49">G77</f>
        <v>100</v>
      </c>
      <c r="H76" s="59">
        <f t="shared" si="49"/>
        <v>70</v>
      </c>
    </row>
    <row r="77" spans="1:8" s="61" customFormat="1" x14ac:dyDescent="0.25">
      <c r="A77" s="62" t="s">
        <v>78</v>
      </c>
      <c r="B77" s="63" t="s">
        <v>88</v>
      </c>
      <c r="C77" s="64" t="s">
        <v>239</v>
      </c>
      <c r="D77" s="64"/>
      <c r="E77" s="64"/>
      <c r="F77" s="63">
        <f>F78</f>
        <v>31</v>
      </c>
      <c r="G77" s="63">
        <f t="shared" ref="G77:H77" si="50">G78</f>
        <v>100</v>
      </c>
      <c r="H77" s="63">
        <f t="shared" si="50"/>
        <v>70</v>
      </c>
    </row>
    <row r="78" spans="1:8" s="61" customFormat="1" ht="13.5" customHeight="1" x14ac:dyDescent="0.25">
      <c r="A78" s="62" t="s">
        <v>79</v>
      </c>
      <c r="B78" s="63" t="s">
        <v>88</v>
      </c>
      <c r="C78" s="64" t="s">
        <v>239</v>
      </c>
      <c r="D78" s="64">
        <v>12</v>
      </c>
      <c r="E78" s="64"/>
      <c r="F78" s="63">
        <f>F79</f>
        <v>31</v>
      </c>
      <c r="G78" s="63">
        <f t="shared" ref="G78:H78" si="51">G79</f>
        <v>100</v>
      </c>
      <c r="H78" s="63">
        <f t="shared" si="51"/>
        <v>70</v>
      </c>
    </row>
    <row r="79" spans="1:8" s="61" customFormat="1" ht="24.75" x14ac:dyDescent="0.25">
      <c r="A79" s="62" t="s">
        <v>80</v>
      </c>
      <c r="B79" s="63" t="s">
        <v>88</v>
      </c>
      <c r="C79" s="64" t="s">
        <v>239</v>
      </c>
      <c r="D79" s="64">
        <v>12</v>
      </c>
      <c r="E79" s="64">
        <v>244</v>
      </c>
      <c r="F79" s="63">
        <v>31</v>
      </c>
      <c r="G79" s="63">
        <v>100</v>
      </c>
      <c r="H79" s="63">
        <v>70</v>
      </c>
    </row>
    <row r="80" spans="1:8" s="61" customFormat="1" ht="36.75" x14ac:dyDescent="0.25">
      <c r="A80" s="58" t="s">
        <v>89</v>
      </c>
      <c r="B80" s="59" t="s">
        <v>90</v>
      </c>
      <c r="C80" s="60"/>
      <c r="D80" s="60"/>
      <c r="E80" s="60"/>
      <c r="F80" s="59">
        <f>F81</f>
        <v>90</v>
      </c>
      <c r="G80" s="59">
        <f t="shared" ref="G80:H80" si="52">G81</f>
        <v>100</v>
      </c>
      <c r="H80" s="59">
        <f t="shared" si="52"/>
        <v>70</v>
      </c>
    </row>
    <row r="81" spans="1:8" s="61" customFormat="1" x14ac:dyDescent="0.25">
      <c r="A81" s="62" t="s">
        <v>78</v>
      </c>
      <c r="B81" s="63" t="s">
        <v>90</v>
      </c>
      <c r="C81" s="64" t="s">
        <v>239</v>
      </c>
      <c r="D81" s="64"/>
      <c r="E81" s="64"/>
      <c r="F81" s="63">
        <f>F82</f>
        <v>90</v>
      </c>
      <c r="G81" s="63">
        <f t="shared" ref="G81:H81" si="53">G82</f>
        <v>100</v>
      </c>
      <c r="H81" s="63">
        <f t="shared" si="53"/>
        <v>70</v>
      </c>
    </row>
    <row r="82" spans="1:8" s="61" customFormat="1" ht="15" customHeight="1" x14ac:dyDescent="0.25">
      <c r="A82" s="62" t="s">
        <v>79</v>
      </c>
      <c r="B82" s="63" t="s">
        <v>90</v>
      </c>
      <c r="C82" s="64" t="s">
        <v>239</v>
      </c>
      <c r="D82" s="64">
        <v>12</v>
      </c>
      <c r="E82" s="64"/>
      <c r="F82" s="63">
        <f>F83</f>
        <v>90</v>
      </c>
      <c r="G82" s="63">
        <f t="shared" ref="G82:H82" si="54">G83</f>
        <v>100</v>
      </c>
      <c r="H82" s="63">
        <f t="shared" si="54"/>
        <v>70</v>
      </c>
    </row>
    <row r="83" spans="1:8" s="61" customFormat="1" ht="24.75" x14ac:dyDescent="0.25">
      <c r="A83" s="62" t="s">
        <v>80</v>
      </c>
      <c r="B83" s="63" t="s">
        <v>90</v>
      </c>
      <c r="C83" s="64" t="s">
        <v>239</v>
      </c>
      <c r="D83" s="64">
        <v>12</v>
      </c>
      <c r="E83" s="64">
        <v>244</v>
      </c>
      <c r="F83" s="63">
        <v>90</v>
      </c>
      <c r="G83" s="63">
        <v>100</v>
      </c>
      <c r="H83" s="63">
        <v>70</v>
      </c>
    </row>
    <row r="84" spans="1:8" s="61" customFormat="1" ht="75.75" customHeight="1" x14ac:dyDescent="0.25">
      <c r="A84" s="69" t="s">
        <v>91</v>
      </c>
      <c r="B84" s="59" t="s">
        <v>92</v>
      </c>
      <c r="C84" s="60"/>
      <c r="D84" s="60"/>
      <c r="E84" s="60"/>
      <c r="F84" s="59">
        <f>F85+F91+F95+F99</f>
        <v>13111.3</v>
      </c>
      <c r="G84" s="59">
        <f t="shared" ref="G84:H84" si="55">G85+G91+G95+G99</f>
        <v>7073.3</v>
      </c>
      <c r="H84" s="59">
        <f t="shared" si="55"/>
        <v>60</v>
      </c>
    </row>
    <row r="85" spans="1:8" s="61" customFormat="1" ht="24.75" x14ac:dyDescent="0.25">
      <c r="A85" s="70" t="s">
        <v>93</v>
      </c>
      <c r="B85" s="59" t="s">
        <v>94</v>
      </c>
      <c r="C85" s="60"/>
      <c r="D85" s="60"/>
      <c r="E85" s="60"/>
      <c r="F85" s="59">
        <f>F86</f>
        <v>1069.8</v>
      </c>
      <c r="G85" s="59">
        <f t="shared" ref="G85:H85" si="56">G86</f>
        <v>1076.7</v>
      </c>
      <c r="H85" s="59">
        <f t="shared" si="56"/>
        <v>60</v>
      </c>
    </row>
    <row r="86" spans="1:8" s="61" customFormat="1" ht="36.75" x14ac:dyDescent="0.25">
      <c r="A86" s="70" t="s">
        <v>242</v>
      </c>
      <c r="B86" s="59" t="s">
        <v>95</v>
      </c>
      <c r="C86" s="60"/>
      <c r="D86" s="60"/>
      <c r="E86" s="60"/>
      <c r="F86" s="59">
        <f>F87</f>
        <v>1069.8</v>
      </c>
      <c r="G86" s="59">
        <f t="shared" ref="G86:H86" si="57">G87</f>
        <v>1076.7</v>
      </c>
      <c r="H86" s="59">
        <f t="shared" si="57"/>
        <v>60</v>
      </c>
    </row>
    <row r="87" spans="1:8" s="61" customFormat="1" x14ac:dyDescent="0.25">
      <c r="A87" s="62" t="s">
        <v>16</v>
      </c>
      <c r="B87" s="63" t="s">
        <v>95</v>
      </c>
      <c r="C87" s="64" t="s">
        <v>236</v>
      </c>
      <c r="D87" s="64"/>
      <c r="E87" s="64"/>
      <c r="F87" s="63">
        <f>F88</f>
        <v>1069.8</v>
      </c>
      <c r="G87" s="63">
        <f t="shared" ref="G87:H87" si="58">G88</f>
        <v>1076.7</v>
      </c>
      <c r="H87" s="63">
        <f t="shared" si="58"/>
        <v>60</v>
      </c>
    </row>
    <row r="88" spans="1:8" s="61" customFormat="1" x14ac:dyDescent="0.25">
      <c r="A88" s="62" t="s">
        <v>99</v>
      </c>
      <c r="B88" s="63" t="s">
        <v>95</v>
      </c>
      <c r="C88" s="64" t="s">
        <v>236</v>
      </c>
      <c r="D88" s="64" t="s">
        <v>238</v>
      </c>
      <c r="E88" s="64"/>
      <c r="F88" s="63">
        <f>F89+F90</f>
        <v>1069.8</v>
      </c>
      <c r="G88" s="63">
        <f t="shared" ref="G88:H88" si="59">G89+G90</f>
        <v>1076.7</v>
      </c>
      <c r="H88" s="63">
        <f t="shared" si="59"/>
        <v>60</v>
      </c>
    </row>
    <row r="89" spans="1:8" s="61" customFormat="1" ht="24.75" x14ac:dyDescent="0.25">
      <c r="A89" s="62" t="s">
        <v>80</v>
      </c>
      <c r="B89" s="63" t="s">
        <v>95</v>
      </c>
      <c r="C89" s="64" t="s">
        <v>236</v>
      </c>
      <c r="D89" s="64" t="s">
        <v>238</v>
      </c>
      <c r="E89" s="64">
        <v>244</v>
      </c>
      <c r="F89" s="63">
        <v>158</v>
      </c>
      <c r="G89" s="63">
        <v>66.7</v>
      </c>
      <c r="H89" s="63">
        <v>60</v>
      </c>
    </row>
    <row r="90" spans="1:8" s="61" customFormat="1" ht="24.75" x14ac:dyDescent="0.25">
      <c r="A90" s="71" t="s">
        <v>100</v>
      </c>
      <c r="B90" s="63" t="s">
        <v>95</v>
      </c>
      <c r="C90" s="64" t="s">
        <v>236</v>
      </c>
      <c r="D90" s="64" t="s">
        <v>238</v>
      </c>
      <c r="E90" s="64">
        <v>633</v>
      </c>
      <c r="F90" s="63">
        <v>911.8</v>
      </c>
      <c r="G90" s="63">
        <v>1010</v>
      </c>
      <c r="H90" s="63">
        <v>0</v>
      </c>
    </row>
    <row r="91" spans="1:8" s="61" customFormat="1" ht="36.75" x14ac:dyDescent="0.25">
      <c r="A91" s="23" t="s">
        <v>243</v>
      </c>
      <c r="B91" s="59" t="s">
        <v>245</v>
      </c>
      <c r="C91" s="60"/>
      <c r="D91" s="60"/>
      <c r="E91" s="60"/>
      <c r="F91" s="59">
        <f>SUM(F92)</f>
        <v>1170</v>
      </c>
      <c r="G91" s="59">
        <f t="shared" ref="G91:H91" si="60">SUM(G92)</f>
        <v>0</v>
      </c>
      <c r="H91" s="59">
        <f t="shared" si="60"/>
        <v>0</v>
      </c>
    </row>
    <row r="92" spans="1:8" s="61" customFormat="1" x14ac:dyDescent="0.25">
      <c r="A92" s="62" t="s">
        <v>16</v>
      </c>
      <c r="B92" s="63" t="s">
        <v>245</v>
      </c>
      <c r="C92" s="64" t="s">
        <v>236</v>
      </c>
      <c r="D92" s="64"/>
      <c r="E92" s="64"/>
      <c r="F92" s="63">
        <f>SUM(F93)</f>
        <v>1170</v>
      </c>
      <c r="G92" s="63">
        <f t="shared" ref="G92:H92" si="61">SUM(G93)</f>
        <v>0</v>
      </c>
      <c r="H92" s="63">
        <f t="shared" si="61"/>
        <v>0</v>
      </c>
    </row>
    <row r="93" spans="1:8" s="61" customFormat="1" x14ac:dyDescent="0.25">
      <c r="A93" s="62" t="s">
        <v>99</v>
      </c>
      <c r="B93" s="63" t="s">
        <v>245</v>
      </c>
      <c r="C93" s="64" t="s">
        <v>236</v>
      </c>
      <c r="D93" s="64" t="s">
        <v>238</v>
      </c>
      <c r="E93" s="64"/>
      <c r="F93" s="63">
        <f>SUM(F94)</f>
        <v>1170</v>
      </c>
      <c r="G93" s="63">
        <f t="shared" ref="G93:H93" si="62">SUM(G94)</f>
        <v>0</v>
      </c>
      <c r="H93" s="63">
        <f t="shared" si="62"/>
        <v>0</v>
      </c>
    </row>
    <row r="94" spans="1:8" s="61" customFormat="1" ht="36.75" x14ac:dyDescent="0.25">
      <c r="A94" s="24" t="s">
        <v>244</v>
      </c>
      <c r="B94" s="63" t="s">
        <v>245</v>
      </c>
      <c r="C94" s="64" t="s">
        <v>236</v>
      </c>
      <c r="D94" s="64" t="s">
        <v>238</v>
      </c>
      <c r="E94" s="64" t="s">
        <v>246</v>
      </c>
      <c r="F94" s="63">
        <v>1170</v>
      </c>
      <c r="G94" s="63">
        <v>0</v>
      </c>
      <c r="H94" s="63">
        <v>0</v>
      </c>
    </row>
    <row r="95" spans="1:8" s="61" customFormat="1" ht="72.75" x14ac:dyDescent="0.25">
      <c r="A95" s="58" t="s">
        <v>247</v>
      </c>
      <c r="B95" s="59" t="s">
        <v>248</v>
      </c>
      <c r="C95" s="64"/>
      <c r="D95" s="64"/>
      <c r="E95" s="64"/>
      <c r="F95" s="59">
        <f>SUM(F96)</f>
        <v>10871.5</v>
      </c>
      <c r="G95" s="59">
        <f t="shared" ref="G95:H95" si="63">SUM(G96)</f>
        <v>0</v>
      </c>
      <c r="H95" s="59">
        <f t="shared" si="63"/>
        <v>0</v>
      </c>
    </row>
    <row r="96" spans="1:8" s="61" customFormat="1" x14ac:dyDescent="0.25">
      <c r="A96" s="62" t="s">
        <v>16</v>
      </c>
      <c r="B96" s="63" t="s">
        <v>248</v>
      </c>
      <c r="C96" s="64" t="s">
        <v>236</v>
      </c>
      <c r="D96" s="64"/>
      <c r="E96" s="64"/>
      <c r="F96" s="63">
        <f>SUM(F97)</f>
        <v>10871.5</v>
      </c>
      <c r="G96" s="63">
        <f t="shared" ref="G96:H96" si="64">SUM(G97)</f>
        <v>0</v>
      </c>
      <c r="H96" s="63">
        <f t="shared" si="64"/>
        <v>0</v>
      </c>
    </row>
    <row r="97" spans="1:8" s="61" customFormat="1" x14ac:dyDescent="0.25">
      <c r="A97" s="62" t="s">
        <v>99</v>
      </c>
      <c r="B97" s="63" t="s">
        <v>248</v>
      </c>
      <c r="C97" s="64" t="s">
        <v>236</v>
      </c>
      <c r="D97" s="64" t="s">
        <v>238</v>
      </c>
      <c r="E97" s="64"/>
      <c r="F97" s="63">
        <f>SUM(F98)</f>
        <v>10871.5</v>
      </c>
      <c r="G97" s="63">
        <f t="shared" ref="G97:H97" si="65">SUM(G98)</f>
        <v>0</v>
      </c>
      <c r="H97" s="63">
        <f t="shared" si="65"/>
        <v>0</v>
      </c>
    </row>
    <row r="98" spans="1:8" s="61" customFormat="1" ht="36.75" x14ac:dyDescent="0.25">
      <c r="A98" s="62" t="s">
        <v>98</v>
      </c>
      <c r="B98" s="63" t="s">
        <v>248</v>
      </c>
      <c r="C98" s="64" t="s">
        <v>236</v>
      </c>
      <c r="D98" s="64" t="s">
        <v>238</v>
      </c>
      <c r="E98" s="64" t="s">
        <v>246</v>
      </c>
      <c r="F98" s="72">
        <v>10871.5</v>
      </c>
      <c r="G98" s="63">
        <v>0</v>
      </c>
      <c r="H98" s="63">
        <v>0</v>
      </c>
    </row>
    <row r="99" spans="1:8" s="61" customFormat="1" ht="39" x14ac:dyDescent="0.25">
      <c r="A99" s="73" t="s">
        <v>96</v>
      </c>
      <c r="B99" s="59" t="s">
        <v>97</v>
      </c>
      <c r="C99" s="60"/>
      <c r="D99" s="60"/>
      <c r="E99" s="60"/>
      <c r="F99" s="59">
        <f>F100</f>
        <v>0</v>
      </c>
      <c r="G99" s="59">
        <f t="shared" ref="G99:H99" si="66">G100</f>
        <v>5996.6</v>
      </c>
      <c r="H99" s="59">
        <f t="shared" si="66"/>
        <v>0</v>
      </c>
    </row>
    <row r="100" spans="1:8" s="61" customFormat="1" x14ac:dyDescent="0.25">
      <c r="A100" s="62" t="s">
        <v>16</v>
      </c>
      <c r="B100" s="63" t="s">
        <v>97</v>
      </c>
      <c r="C100" s="64" t="s">
        <v>236</v>
      </c>
      <c r="D100" s="64"/>
      <c r="E100" s="64"/>
      <c r="F100" s="63">
        <f>SUM(F101)</f>
        <v>0</v>
      </c>
      <c r="G100" s="63">
        <f t="shared" ref="G100:H100" si="67">SUM(G101)</f>
        <v>5996.6</v>
      </c>
      <c r="H100" s="63">
        <f t="shared" si="67"/>
        <v>0</v>
      </c>
    </row>
    <row r="101" spans="1:8" s="61" customFormat="1" x14ac:dyDescent="0.25">
      <c r="A101" s="62" t="s">
        <v>99</v>
      </c>
      <c r="B101" s="63" t="s">
        <v>97</v>
      </c>
      <c r="C101" s="64" t="s">
        <v>236</v>
      </c>
      <c r="D101" s="64" t="s">
        <v>238</v>
      </c>
      <c r="E101" s="64"/>
      <c r="F101" s="63">
        <f>SUM(F102)</f>
        <v>0</v>
      </c>
      <c r="G101" s="63">
        <f t="shared" ref="G101:H101" si="68">SUM(G102)</f>
        <v>5996.6</v>
      </c>
      <c r="H101" s="63">
        <f t="shared" si="68"/>
        <v>0</v>
      </c>
    </row>
    <row r="102" spans="1:8" s="61" customFormat="1" ht="36.75" x14ac:dyDescent="0.25">
      <c r="A102" s="62" t="s">
        <v>98</v>
      </c>
      <c r="B102" s="63" t="s">
        <v>97</v>
      </c>
      <c r="C102" s="64" t="s">
        <v>239</v>
      </c>
      <c r="D102" s="64" t="s">
        <v>238</v>
      </c>
      <c r="E102" s="64">
        <v>414</v>
      </c>
      <c r="F102" s="63">
        <v>0</v>
      </c>
      <c r="G102" s="63">
        <v>5996.6</v>
      </c>
      <c r="H102" s="63">
        <v>0</v>
      </c>
    </row>
    <row r="103" spans="1:8" s="61" customFormat="1" ht="72.75" x14ac:dyDescent="0.25">
      <c r="A103" s="69" t="s">
        <v>103</v>
      </c>
      <c r="B103" s="59" t="s">
        <v>104</v>
      </c>
      <c r="C103" s="60"/>
      <c r="D103" s="60"/>
      <c r="E103" s="60"/>
      <c r="F103" s="59">
        <f>SUM(F104)</f>
        <v>11154.300000000001</v>
      </c>
      <c r="G103" s="59">
        <f t="shared" ref="G103:H103" si="69">SUM(G104)</f>
        <v>10264</v>
      </c>
      <c r="H103" s="59">
        <f t="shared" si="69"/>
        <v>10270</v>
      </c>
    </row>
    <row r="104" spans="1:8" s="61" customFormat="1" ht="24.75" x14ac:dyDescent="0.25">
      <c r="A104" s="70" t="s">
        <v>105</v>
      </c>
      <c r="B104" s="74" t="s">
        <v>106</v>
      </c>
      <c r="C104" s="60"/>
      <c r="D104" s="60"/>
      <c r="E104" s="60"/>
      <c r="F104" s="59">
        <f>F105+F109+F113+F117+F126+F130+F134+F138+F142</f>
        <v>11154.300000000001</v>
      </c>
      <c r="G104" s="59">
        <f t="shared" ref="G104:H104" si="70">G105+G109+G113+G117+G126+G130+G134+G138+G142</f>
        <v>10264</v>
      </c>
      <c r="H104" s="59">
        <f t="shared" si="70"/>
        <v>10270</v>
      </c>
    </row>
    <row r="105" spans="1:8" s="61" customFormat="1" ht="36.75" x14ac:dyDescent="0.25">
      <c r="A105" s="58" t="s">
        <v>107</v>
      </c>
      <c r="B105" s="59" t="s">
        <v>108</v>
      </c>
      <c r="C105" s="60"/>
      <c r="D105" s="60"/>
      <c r="E105" s="60"/>
      <c r="F105" s="59">
        <f>F106</f>
        <v>562.1</v>
      </c>
      <c r="G105" s="59">
        <f t="shared" ref="G105:H105" si="71">G106</f>
        <v>200</v>
      </c>
      <c r="H105" s="59">
        <f t="shared" si="71"/>
        <v>200</v>
      </c>
    </row>
    <row r="106" spans="1:8" s="61" customFormat="1" x14ac:dyDescent="0.25">
      <c r="A106" s="62" t="s">
        <v>16</v>
      </c>
      <c r="B106" s="63" t="s">
        <v>108</v>
      </c>
      <c r="C106" s="64" t="s">
        <v>236</v>
      </c>
      <c r="D106" s="64"/>
      <c r="E106" s="64"/>
      <c r="F106" s="63">
        <f>F107</f>
        <v>562.1</v>
      </c>
      <c r="G106" s="63">
        <f t="shared" ref="G106:H106" si="72">G107</f>
        <v>200</v>
      </c>
      <c r="H106" s="63">
        <f t="shared" si="72"/>
        <v>200</v>
      </c>
    </row>
    <row r="107" spans="1:8" s="61" customFormat="1" x14ac:dyDescent="0.25">
      <c r="A107" s="62" t="s">
        <v>17</v>
      </c>
      <c r="B107" s="63" t="s">
        <v>108</v>
      </c>
      <c r="C107" s="64" t="s">
        <v>236</v>
      </c>
      <c r="D107" s="64" t="s">
        <v>237</v>
      </c>
      <c r="E107" s="64"/>
      <c r="F107" s="63">
        <f>SUM(F108)</f>
        <v>562.1</v>
      </c>
      <c r="G107" s="63">
        <f t="shared" ref="G107:H107" si="73">SUM(G108)</f>
        <v>200</v>
      </c>
      <c r="H107" s="63">
        <f t="shared" si="73"/>
        <v>200</v>
      </c>
    </row>
    <row r="108" spans="1:8" s="61" customFormat="1" ht="24.75" x14ac:dyDescent="0.25">
      <c r="A108" s="62" t="s">
        <v>80</v>
      </c>
      <c r="B108" s="63" t="s">
        <v>108</v>
      </c>
      <c r="C108" s="64" t="s">
        <v>236</v>
      </c>
      <c r="D108" s="64" t="s">
        <v>237</v>
      </c>
      <c r="E108" s="64">
        <v>244</v>
      </c>
      <c r="F108" s="63">
        <v>562.1</v>
      </c>
      <c r="G108" s="63">
        <v>200</v>
      </c>
      <c r="H108" s="63">
        <v>200</v>
      </c>
    </row>
    <row r="109" spans="1:8" s="61" customFormat="1" ht="24.75" x14ac:dyDescent="0.25">
      <c r="A109" s="58" t="s">
        <v>109</v>
      </c>
      <c r="B109" s="59" t="s">
        <v>110</v>
      </c>
      <c r="C109" s="60"/>
      <c r="D109" s="60"/>
      <c r="E109" s="60"/>
      <c r="F109" s="59">
        <f>F110</f>
        <v>65</v>
      </c>
      <c r="G109" s="59">
        <f t="shared" ref="G109:H109" si="74">G110</f>
        <v>100</v>
      </c>
      <c r="H109" s="59">
        <f t="shared" si="74"/>
        <v>100</v>
      </c>
    </row>
    <row r="110" spans="1:8" s="61" customFormat="1" x14ac:dyDescent="0.25">
      <c r="A110" s="62" t="s">
        <v>16</v>
      </c>
      <c r="B110" s="63" t="s">
        <v>110</v>
      </c>
      <c r="C110" s="64" t="s">
        <v>236</v>
      </c>
      <c r="D110" s="64"/>
      <c r="E110" s="64"/>
      <c r="F110" s="63">
        <f>F111</f>
        <v>65</v>
      </c>
      <c r="G110" s="63">
        <f t="shared" ref="G110:H110" si="75">G111</f>
        <v>100</v>
      </c>
      <c r="H110" s="63">
        <f t="shared" si="75"/>
        <v>100</v>
      </c>
    </row>
    <row r="111" spans="1:8" s="61" customFormat="1" x14ac:dyDescent="0.25">
      <c r="A111" s="62" t="s">
        <v>17</v>
      </c>
      <c r="B111" s="63" t="s">
        <v>110</v>
      </c>
      <c r="C111" s="64" t="s">
        <v>236</v>
      </c>
      <c r="D111" s="64" t="s">
        <v>237</v>
      </c>
      <c r="E111" s="64"/>
      <c r="F111" s="63">
        <f>F112</f>
        <v>65</v>
      </c>
      <c r="G111" s="63">
        <f t="shared" ref="G111:H111" si="76">G112</f>
        <v>100</v>
      </c>
      <c r="H111" s="63">
        <f t="shared" si="76"/>
        <v>100</v>
      </c>
    </row>
    <row r="112" spans="1:8" s="61" customFormat="1" ht="24.75" x14ac:dyDescent="0.25">
      <c r="A112" s="62" t="s">
        <v>80</v>
      </c>
      <c r="B112" s="63" t="s">
        <v>110</v>
      </c>
      <c r="C112" s="64" t="s">
        <v>236</v>
      </c>
      <c r="D112" s="64" t="s">
        <v>237</v>
      </c>
      <c r="E112" s="64">
        <v>244</v>
      </c>
      <c r="F112" s="63">
        <v>65</v>
      </c>
      <c r="G112" s="63">
        <v>100</v>
      </c>
      <c r="H112" s="63">
        <v>100</v>
      </c>
    </row>
    <row r="113" spans="1:8" s="61" customFormat="1" x14ac:dyDescent="0.25">
      <c r="A113" s="58" t="s">
        <v>111</v>
      </c>
      <c r="B113" s="59" t="s">
        <v>112</v>
      </c>
      <c r="C113" s="60"/>
      <c r="D113" s="60"/>
      <c r="E113" s="60"/>
      <c r="F113" s="59">
        <f>F114</f>
        <v>40.1</v>
      </c>
      <c r="G113" s="59">
        <f t="shared" ref="G113:H113" si="77">G114</f>
        <v>50</v>
      </c>
      <c r="H113" s="59">
        <f t="shared" si="77"/>
        <v>50</v>
      </c>
    </row>
    <row r="114" spans="1:8" s="61" customFormat="1" x14ac:dyDescent="0.25">
      <c r="A114" s="62" t="s">
        <v>16</v>
      </c>
      <c r="B114" s="63" t="s">
        <v>112</v>
      </c>
      <c r="C114" s="64" t="s">
        <v>236</v>
      </c>
      <c r="D114" s="64"/>
      <c r="E114" s="64"/>
      <c r="F114" s="63">
        <f>F115</f>
        <v>40.1</v>
      </c>
      <c r="G114" s="63">
        <f t="shared" ref="G114:H114" si="78">G115</f>
        <v>50</v>
      </c>
      <c r="H114" s="63">
        <f t="shared" si="78"/>
        <v>50</v>
      </c>
    </row>
    <row r="115" spans="1:8" s="61" customFormat="1" x14ac:dyDescent="0.25">
      <c r="A115" s="62" t="s">
        <v>17</v>
      </c>
      <c r="B115" s="63" t="s">
        <v>112</v>
      </c>
      <c r="C115" s="64" t="s">
        <v>236</v>
      </c>
      <c r="D115" s="64" t="s">
        <v>237</v>
      </c>
      <c r="E115" s="64"/>
      <c r="F115" s="63">
        <f>SUM(F116)</f>
        <v>40.1</v>
      </c>
      <c r="G115" s="63">
        <f t="shared" ref="G115:H115" si="79">SUM(G116)</f>
        <v>50</v>
      </c>
      <c r="H115" s="63">
        <f t="shared" si="79"/>
        <v>50</v>
      </c>
    </row>
    <row r="116" spans="1:8" s="61" customFormat="1" ht="24.75" x14ac:dyDescent="0.25">
      <c r="A116" s="62" t="s">
        <v>80</v>
      </c>
      <c r="B116" s="63" t="s">
        <v>112</v>
      </c>
      <c r="C116" s="64" t="s">
        <v>236</v>
      </c>
      <c r="D116" s="64" t="s">
        <v>237</v>
      </c>
      <c r="E116" s="64">
        <v>244</v>
      </c>
      <c r="F116" s="63">
        <v>40.1</v>
      </c>
      <c r="G116" s="63">
        <v>50</v>
      </c>
      <c r="H116" s="63">
        <v>50</v>
      </c>
    </row>
    <row r="117" spans="1:8" s="61" customFormat="1" ht="28.5" customHeight="1" x14ac:dyDescent="0.25">
      <c r="A117" s="58" t="s">
        <v>113</v>
      </c>
      <c r="B117" s="59" t="s">
        <v>114</v>
      </c>
      <c r="C117" s="60"/>
      <c r="D117" s="60"/>
      <c r="E117" s="60"/>
      <c r="F117" s="59">
        <f>SUM(F118)</f>
        <v>9329.7000000000007</v>
      </c>
      <c r="G117" s="59">
        <f t="shared" ref="G117:H117" si="80">SUM(G118)</f>
        <v>9464</v>
      </c>
      <c r="H117" s="59">
        <f t="shared" si="80"/>
        <v>9520</v>
      </c>
    </row>
    <row r="118" spans="1:8" s="61" customFormat="1" x14ac:dyDescent="0.25">
      <c r="A118" s="62" t="s">
        <v>16</v>
      </c>
      <c r="B118" s="63" t="s">
        <v>114</v>
      </c>
      <c r="C118" s="64" t="s">
        <v>236</v>
      </c>
      <c r="D118" s="64"/>
      <c r="E118" s="64"/>
      <c r="F118" s="63">
        <f>SUM(F119)</f>
        <v>9329.7000000000007</v>
      </c>
      <c r="G118" s="63">
        <f t="shared" ref="G118:H118" si="81">SUM(G119)</f>
        <v>9464</v>
      </c>
      <c r="H118" s="63">
        <f t="shared" si="81"/>
        <v>9520</v>
      </c>
    </row>
    <row r="119" spans="1:8" s="61" customFormat="1" x14ac:dyDescent="0.25">
      <c r="A119" s="62" t="s">
        <v>17</v>
      </c>
      <c r="B119" s="63" t="s">
        <v>114</v>
      </c>
      <c r="C119" s="64" t="s">
        <v>236</v>
      </c>
      <c r="D119" s="64" t="s">
        <v>237</v>
      </c>
      <c r="E119" s="64"/>
      <c r="F119" s="63">
        <f>SUM(F120:F125)</f>
        <v>9329.7000000000007</v>
      </c>
      <c r="G119" s="63">
        <f t="shared" ref="G119:H119" si="82">SUM(G120:G125)</f>
        <v>9464</v>
      </c>
      <c r="H119" s="63">
        <f t="shared" si="82"/>
        <v>9520</v>
      </c>
    </row>
    <row r="120" spans="1:8" s="61" customFormat="1" x14ac:dyDescent="0.25">
      <c r="A120" s="62" t="s">
        <v>115</v>
      </c>
      <c r="B120" s="63" t="s">
        <v>114</v>
      </c>
      <c r="C120" s="64" t="s">
        <v>236</v>
      </c>
      <c r="D120" s="64" t="s">
        <v>237</v>
      </c>
      <c r="E120" s="64">
        <v>111</v>
      </c>
      <c r="F120" s="63">
        <v>5898</v>
      </c>
      <c r="G120" s="63">
        <v>5848</v>
      </c>
      <c r="H120" s="63">
        <v>6083</v>
      </c>
    </row>
    <row r="121" spans="1:8" s="61" customFormat="1" ht="40.5" customHeight="1" x14ac:dyDescent="0.25">
      <c r="A121" s="62" t="s">
        <v>116</v>
      </c>
      <c r="B121" s="63" t="s">
        <v>114</v>
      </c>
      <c r="C121" s="64" t="s">
        <v>236</v>
      </c>
      <c r="D121" s="64" t="s">
        <v>237</v>
      </c>
      <c r="E121" s="64">
        <v>119</v>
      </c>
      <c r="F121" s="63">
        <v>1786</v>
      </c>
      <c r="G121" s="63">
        <v>1766</v>
      </c>
      <c r="H121" s="63">
        <v>1837</v>
      </c>
    </row>
    <row r="122" spans="1:8" s="61" customFormat="1" ht="24.75" x14ac:dyDescent="0.25">
      <c r="A122" s="62" t="s">
        <v>80</v>
      </c>
      <c r="B122" s="63" t="s">
        <v>114</v>
      </c>
      <c r="C122" s="64" t="s">
        <v>236</v>
      </c>
      <c r="D122" s="64" t="s">
        <v>237</v>
      </c>
      <c r="E122" s="64">
        <v>244</v>
      </c>
      <c r="F122" s="63">
        <v>1570.7</v>
      </c>
      <c r="G122" s="63">
        <v>1700</v>
      </c>
      <c r="H122" s="63">
        <v>1500</v>
      </c>
    </row>
    <row r="123" spans="1:8" s="61" customFormat="1" x14ac:dyDescent="0.25">
      <c r="A123" s="62" t="s">
        <v>117</v>
      </c>
      <c r="B123" s="89" t="s">
        <v>114</v>
      </c>
      <c r="C123" s="92" t="s">
        <v>236</v>
      </c>
      <c r="D123" s="92" t="s">
        <v>237</v>
      </c>
      <c r="E123" s="92">
        <v>851</v>
      </c>
      <c r="F123" s="89">
        <v>50</v>
      </c>
      <c r="G123" s="89">
        <v>50</v>
      </c>
      <c r="H123" s="89">
        <v>50</v>
      </c>
    </row>
    <row r="124" spans="1:8" s="61" customFormat="1" x14ac:dyDescent="0.25">
      <c r="A124" s="62" t="s">
        <v>118</v>
      </c>
      <c r="B124" s="89"/>
      <c r="C124" s="92"/>
      <c r="D124" s="92"/>
      <c r="E124" s="92"/>
      <c r="F124" s="89"/>
      <c r="G124" s="89"/>
      <c r="H124" s="89"/>
    </row>
    <row r="125" spans="1:8" s="61" customFormat="1" x14ac:dyDescent="0.25">
      <c r="A125" s="62" t="s">
        <v>119</v>
      </c>
      <c r="B125" s="63" t="s">
        <v>114</v>
      </c>
      <c r="C125" s="64" t="s">
        <v>236</v>
      </c>
      <c r="D125" s="64" t="s">
        <v>237</v>
      </c>
      <c r="E125" s="64">
        <v>852</v>
      </c>
      <c r="F125" s="63">
        <v>25</v>
      </c>
      <c r="G125" s="63">
        <v>100</v>
      </c>
      <c r="H125" s="63">
        <v>50</v>
      </c>
    </row>
    <row r="126" spans="1:8" s="61" customFormat="1" x14ac:dyDescent="0.25">
      <c r="A126" s="58" t="s">
        <v>120</v>
      </c>
      <c r="B126" s="59" t="s">
        <v>121</v>
      </c>
      <c r="C126" s="60"/>
      <c r="D126" s="60"/>
      <c r="E126" s="60"/>
      <c r="F126" s="59">
        <f>F127</f>
        <v>100</v>
      </c>
      <c r="G126" s="59">
        <f t="shared" ref="G126:H126" si="83">G127</f>
        <v>100</v>
      </c>
      <c r="H126" s="59">
        <f t="shared" si="83"/>
        <v>100</v>
      </c>
    </row>
    <row r="127" spans="1:8" s="61" customFormat="1" x14ac:dyDescent="0.25">
      <c r="A127" s="62" t="s">
        <v>16</v>
      </c>
      <c r="B127" s="63" t="s">
        <v>121</v>
      </c>
      <c r="C127" s="64" t="s">
        <v>236</v>
      </c>
      <c r="D127" s="64"/>
      <c r="E127" s="64"/>
      <c r="F127" s="63">
        <f>F128</f>
        <v>100</v>
      </c>
      <c r="G127" s="63">
        <f t="shared" ref="G127:H127" si="84">G128</f>
        <v>100</v>
      </c>
      <c r="H127" s="63">
        <f t="shared" si="84"/>
        <v>100</v>
      </c>
    </row>
    <row r="128" spans="1:8" s="61" customFormat="1" x14ac:dyDescent="0.25">
      <c r="A128" s="62" t="s">
        <v>17</v>
      </c>
      <c r="B128" s="63" t="s">
        <v>121</v>
      </c>
      <c r="C128" s="64" t="s">
        <v>236</v>
      </c>
      <c r="D128" s="64" t="s">
        <v>237</v>
      </c>
      <c r="E128" s="64"/>
      <c r="F128" s="63">
        <f>F129</f>
        <v>100</v>
      </c>
      <c r="G128" s="63">
        <f t="shared" ref="G128:H128" si="85">G129</f>
        <v>100</v>
      </c>
      <c r="H128" s="63">
        <f t="shared" si="85"/>
        <v>100</v>
      </c>
    </row>
    <row r="129" spans="1:8" s="61" customFormat="1" ht="24.75" x14ac:dyDescent="0.25">
      <c r="A129" s="62" t="s">
        <v>80</v>
      </c>
      <c r="B129" s="63" t="s">
        <v>121</v>
      </c>
      <c r="C129" s="64" t="s">
        <v>236</v>
      </c>
      <c r="D129" s="64" t="s">
        <v>237</v>
      </c>
      <c r="E129" s="64">
        <v>244</v>
      </c>
      <c r="F129" s="63">
        <v>100</v>
      </c>
      <c r="G129" s="63">
        <v>100</v>
      </c>
      <c r="H129" s="63">
        <v>100</v>
      </c>
    </row>
    <row r="130" spans="1:8" s="61" customFormat="1" x14ac:dyDescent="0.25">
      <c r="A130" s="58" t="s">
        <v>122</v>
      </c>
      <c r="B130" s="59" t="s">
        <v>123</v>
      </c>
      <c r="C130" s="60"/>
      <c r="D130" s="60"/>
      <c r="E130" s="60"/>
      <c r="F130" s="59">
        <f>F131</f>
        <v>20</v>
      </c>
      <c r="G130" s="59">
        <f t="shared" ref="G130:H130" si="86">G131</f>
        <v>50</v>
      </c>
      <c r="H130" s="59">
        <f t="shared" si="86"/>
        <v>50</v>
      </c>
    </row>
    <row r="131" spans="1:8" s="61" customFormat="1" x14ac:dyDescent="0.25">
      <c r="A131" s="62" t="s">
        <v>16</v>
      </c>
      <c r="B131" s="63" t="s">
        <v>123</v>
      </c>
      <c r="C131" s="64" t="s">
        <v>236</v>
      </c>
      <c r="D131" s="64"/>
      <c r="E131" s="64"/>
      <c r="F131" s="63">
        <f>F132</f>
        <v>20</v>
      </c>
      <c r="G131" s="63">
        <f t="shared" ref="G131:H131" si="87">G132</f>
        <v>50</v>
      </c>
      <c r="H131" s="63">
        <f t="shared" si="87"/>
        <v>50</v>
      </c>
    </row>
    <row r="132" spans="1:8" s="61" customFormat="1" x14ac:dyDescent="0.25">
      <c r="A132" s="62" t="s">
        <v>17</v>
      </c>
      <c r="B132" s="63" t="s">
        <v>123</v>
      </c>
      <c r="C132" s="64" t="s">
        <v>236</v>
      </c>
      <c r="D132" s="64" t="s">
        <v>237</v>
      </c>
      <c r="E132" s="64"/>
      <c r="F132" s="63">
        <f>F133</f>
        <v>20</v>
      </c>
      <c r="G132" s="63">
        <f t="shared" ref="G132:H132" si="88">G133</f>
        <v>50</v>
      </c>
      <c r="H132" s="63">
        <f t="shared" si="88"/>
        <v>50</v>
      </c>
    </row>
    <row r="133" spans="1:8" s="61" customFormat="1" ht="24.75" x14ac:dyDescent="0.25">
      <c r="A133" s="62" t="s">
        <v>80</v>
      </c>
      <c r="B133" s="63" t="s">
        <v>123</v>
      </c>
      <c r="C133" s="64" t="s">
        <v>236</v>
      </c>
      <c r="D133" s="64" t="s">
        <v>237</v>
      </c>
      <c r="E133" s="64">
        <v>244</v>
      </c>
      <c r="F133" s="63">
        <v>20</v>
      </c>
      <c r="G133" s="63">
        <v>50</v>
      </c>
      <c r="H133" s="63">
        <v>50</v>
      </c>
    </row>
    <row r="134" spans="1:8" s="61" customFormat="1" ht="24.75" x14ac:dyDescent="0.25">
      <c r="A134" s="58" t="s">
        <v>124</v>
      </c>
      <c r="B134" s="59" t="s">
        <v>125</v>
      </c>
      <c r="C134" s="60"/>
      <c r="D134" s="60"/>
      <c r="E134" s="60"/>
      <c r="F134" s="59">
        <f>F135</f>
        <v>10</v>
      </c>
      <c r="G134" s="59">
        <f t="shared" ref="G134:H134" si="89">G135</f>
        <v>50</v>
      </c>
      <c r="H134" s="59">
        <f t="shared" si="89"/>
        <v>50</v>
      </c>
    </row>
    <row r="135" spans="1:8" s="61" customFormat="1" x14ac:dyDescent="0.25">
      <c r="A135" s="62" t="s">
        <v>16</v>
      </c>
      <c r="B135" s="63" t="s">
        <v>125</v>
      </c>
      <c r="C135" s="64" t="s">
        <v>236</v>
      </c>
      <c r="D135" s="64"/>
      <c r="E135" s="64"/>
      <c r="F135" s="63">
        <f>F136</f>
        <v>10</v>
      </c>
      <c r="G135" s="63">
        <f t="shared" ref="G135:H135" si="90">G136</f>
        <v>50</v>
      </c>
      <c r="H135" s="63">
        <f t="shared" si="90"/>
        <v>50</v>
      </c>
    </row>
    <row r="136" spans="1:8" s="61" customFormat="1" x14ac:dyDescent="0.25">
      <c r="A136" s="62" t="s">
        <v>17</v>
      </c>
      <c r="B136" s="63" t="s">
        <v>125</v>
      </c>
      <c r="C136" s="64" t="s">
        <v>236</v>
      </c>
      <c r="D136" s="64" t="s">
        <v>237</v>
      </c>
      <c r="E136" s="64"/>
      <c r="F136" s="63">
        <f>F137</f>
        <v>10</v>
      </c>
      <c r="G136" s="63">
        <f t="shared" ref="G136:H136" si="91">G137</f>
        <v>50</v>
      </c>
      <c r="H136" s="63">
        <f t="shared" si="91"/>
        <v>50</v>
      </c>
    </row>
    <row r="137" spans="1:8" s="61" customFormat="1" ht="24.75" x14ac:dyDescent="0.25">
      <c r="A137" s="62" t="s">
        <v>80</v>
      </c>
      <c r="B137" s="63" t="s">
        <v>125</v>
      </c>
      <c r="C137" s="64" t="s">
        <v>236</v>
      </c>
      <c r="D137" s="64" t="s">
        <v>237</v>
      </c>
      <c r="E137" s="64">
        <v>244</v>
      </c>
      <c r="F137" s="63">
        <v>10</v>
      </c>
      <c r="G137" s="63">
        <v>50</v>
      </c>
      <c r="H137" s="63">
        <v>50</v>
      </c>
    </row>
    <row r="138" spans="1:8" s="61" customFormat="1" x14ac:dyDescent="0.25">
      <c r="A138" s="58" t="s">
        <v>129</v>
      </c>
      <c r="B138" s="59" t="s">
        <v>130</v>
      </c>
      <c r="C138" s="60"/>
      <c r="D138" s="60"/>
      <c r="E138" s="60"/>
      <c r="F138" s="59">
        <f>F139</f>
        <v>50</v>
      </c>
      <c r="G138" s="59">
        <f t="shared" ref="G138:H138" si="92">G139</f>
        <v>250</v>
      </c>
      <c r="H138" s="59">
        <f t="shared" si="92"/>
        <v>200</v>
      </c>
    </row>
    <row r="139" spans="1:8" s="61" customFormat="1" x14ac:dyDescent="0.25">
      <c r="A139" s="62" t="s">
        <v>16</v>
      </c>
      <c r="B139" s="63" t="s">
        <v>130</v>
      </c>
      <c r="C139" s="64" t="s">
        <v>236</v>
      </c>
      <c r="D139" s="64"/>
      <c r="E139" s="64"/>
      <c r="F139" s="63">
        <f>F140</f>
        <v>50</v>
      </c>
      <c r="G139" s="63">
        <f t="shared" ref="G139:H139" si="93">G140</f>
        <v>250</v>
      </c>
      <c r="H139" s="63">
        <f t="shared" si="93"/>
        <v>200</v>
      </c>
    </row>
    <row r="140" spans="1:8" s="61" customFormat="1" x14ac:dyDescent="0.25">
      <c r="A140" s="62" t="s">
        <v>17</v>
      </c>
      <c r="B140" s="63" t="s">
        <v>130</v>
      </c>
      <c r="C140" s="64" t="s">
        <v>236</v>
      </c>
      <c r="D140" s="64" t="s">
        <v>237</v>
      </c>
      <c r="E140" s="64"/>
      <c r="F140" s="63">
        <f>F141</f>
        <v>50</v>
      </c>
      <c r="G140" s="63">
        <f t="shared" ref="G140:H140" si="94">G141</f>
        <v>250</v>
      </c>
      <c r="H140" s="63">
        <f t="shared" si="94"/>
        <v>200</v>
      </c>
    </row>
    <row r="141" spans="1:8" s="61" customFormat="1" ht="24.75" x14ac:dyDescent="0.25">
      <c r="A141" s="62" t="s">
        <v>80</v>
      </c>
      <c r="B141" s="63" t="s">
        <v>130</v>
      </c>
      <c r="C141" s="64" t="s">
        <v>236</v>
      </c>
      <c r="D141" s="64" t="s">
        <v>237</v>
      </c>
      <c r="E141" s="64">
        <v>244</v>
      </c>
      <c r="F141" s="63">
        <v>50</v>
      </c>
      <c r="G141" s="63">
        <v>250</v>
      </c>
      <c r="H141" s="63">
        <v>200</v>
      </c>
    </row>
    <row r="142" spans="1:8" s="61" customFormat="1" ht="48.75" x14ac:dyDescent="0.25">
      <c r="A142" s="70" t="s">
        <v>126</v>
      </c>
      <c r="B142" s="74" t="s">
        <v>127</v>
      </c>
      <c r="C142" s="60"/>
      <c r="D142" s="60"/>
      <c r="E142" s="60"/>
      <c r="F142" s="59">
        <f>SUM(F143+F146)</f>
        <v>977.4</v>
      </c>
      <c r="G142" s="59">
        <f t="shared" ref="G142:H142" si="95">SUM(G143+G146)</f>
        <v>0</v>
      </c>
      <c r="H142" s="59">
        <f t="shared" si="95"/>
        <v>0</v>
      </c>
    </row>
    <row r="143" spans="1:8" s="61" customFormat="1" x14ac:dyDescent="0.25">
      <c r="A143" s="62" t="s">
        <v>16</v>
      </c>
      <c r="B143" s="63" t="s">
        <v>128</v>
      </c>
      <c r="C143" s="64" t="s">
        <v>236</v>
      </c>
      <c r="D143" s="64"/>
      <c r="E143" s="64"/>
      <c r="F143" s="63">
        <f>F144</f>
        <v>672.8</v>
      </c>
      <c r="G143" s="63">
        <f t="shared" ref="G143:H143" si="96">G144</f>
        <v>0</v>
      </c>
      <c r="H143" s="63">
        <f t="shared" si="96"/>
        <v>0</v>
      </c>
    </row>
    <row r="144" spans="1:8" s="61" customFormat="1" x14ac:dyDescent="0.25">
      <c r="A144" s="62" t="s">
        <v>17</v>
      </c>
      <c r="B144" s="63" t="s">
        <v>128</v>
      </c>
      <c r="C144" s="64" t="s">
        <v>236</v>
      </c>
      <c r="D144" s="64" t="s">
        <v>237</v>
      </c>
      <c r="E144" s="64"/>
      <c r="F144" s="63">
        <f>F145</f>
        <v>672.8</v>
      </c>
      <c r="G144" s="63">
        <f t="shared" ref="G144:H144" si="97">G145</f>
        <v>0</v>
      </c>
      <c r="H144" s="63">
        <f t="shared" si="97"/>
        <v>0</v>
      </c>
    </row>
    <row r="145" spans="1:8" s="61" customFormat="1" ht="24.75" x14ac:dyDescent="0.25">
      <c r="A145" s="62" t="s">
        <v>80</v>
      </c>
      <c r="B145" s="63" t="s">
        <v>128</v>
      </c>
      <c r="C145" s="64" t="s">
        <v>236</v>
      </c>
      <c r="D145" s="64" t="s">
        <v>237</v>
      </c>
      <c r="E145" s="64">
        <v>244</v>
      </c>
      <c r="F145" s="63">
        <v>672.8</v>
      </c>
      <c r="G145" s="63">
        <v>0</v>
      </c>
      <c r="H145" s="63">
        <v>0</v>
      </c>
    </row>
    <row r="146" spans="1:8" s="61" customFormat="1" x14ac:dyDescent="0.25">
      <c r="A146" s="62" t="s">
        <v>16</v>
      </c>
      <c r="B146" s="63" t="s">
        <v>249</v>
      </c>
      <c r="C146" s="64" t="s">
        <v>236</v>
      </c>
      <c r="D146" s="64"/>
      <c r="E146" s="64"/>
      <c r="F146" s="63">
        <f>F147</f>
        <v>304.60000000000002</v>
      </c>
      <c r="G146" s="63">
        <f t="shared" ref="G146:H146" si="98">G147</f>
        <v>0</v>
      </c>
      <c r="H146" s="63">
        <f t="shared" si="98"/>
        <v>0</v>
      </c>
    </row>
    <row r="147" spans="1:8" s="61" customFormat="1" x14ac:dyDescent="0.25">
      <c r="A147" s="62" t="s">
        <v>17</v>
      </c>
      <c r="B147" s="63" t="s">
        <v>249</v>
      </c>
      <c r="C147" s="64" t="s">
        <v>236</v>
      </c>
      <c r="D147" s="64" t="s">
        <v>237</v>
      </c>
      <c r="E147" s="64"/>
      <c r="F147" s="63">
        <f>F148</f>
        <v>304.60000000000002</v>
      </c>
      <c r="G147" s="63">
        <f t="shared" ref="G147:H147" si="99">G148</f>
        <v>0</v>
      </c>
      <c r="H147" s="63">
        <f t="shared" si="99"/>
        <v>0</v>
      </c>
    </row>
    <row r="148" spans="1:8" s="61" customFormat="1" ht="24.75" x14ac:dyDescent="0.25">
      <c r="A148" s="62" t="s">
        <v>80</v>
      </c>
      <c r="B148" s="63" t="s">
        <v>249</v>
      </c>
      <c r="C148" s="64" t="s">
        <v>236</v>
      </c>
      <c r="D148" s="64" t="s">
        <v>237</v>
      </c>
      <c r="E148" s="64">
        <v>244</v>
      </c>
      <c r="F148" s="63">
        <v>304.60000000000002</v>
      </c>
      <c r="G148" s="63">
        <v>0</v>
      </c>
      <c r="H148" s="63">
        <v>0</v>
      </c>
    </row>
    <row r="149" spans="1:8" s="61" customFormat="1" ht="84.75" x14ac:dyDescent="0.25">
      <c r="A149" s="69" t="s">
        <v>131</v>
      </c>
      <c r="B149" s="59" t="s">
        <v>132</v>
      </c>
      <c r="C149" s="60"/>
      <c r="D149" s="60"/>
      <c r="E149" s="60"/>
      <c r="F149" s="59">
        <f>F150</f>
        <v>31.6</v>
      </c>
      <c r="G149" s="59">
        <f t="shared" ref="G149:H149" si="100">G150</f>
        <v>150</v>
      </c>
      <c r="H149" s="59">
        <f t="shared" si="100"/>
        <v>50</v>
      </c>
    </row>
    <row r="150" spans="1:8" s="61" customFormat="1" x14ac:dyDescent="0.25">
      <c r="A150" s="58" t="s">
        <v>133</v>
      </c>
      <c r="B150" s="59" t="s">
        <v>134</v>
      </c>
      <c r="C150" s="60"/>
      <c r="D150" s="60"/>
      <c r="E150" s="60"/>
      <c r="F150" s="59">
        <f>F151</f>
        <v>31.6</v>
      </c>
      <c r="G150" s="59">
        <f t="shared" ref="G150:H150" si="101">G151</f>
        <v>150</v>
      </c>
      <c r="H150" s="59">
        <f t="shared" si="101"/>
        <v>50</v>
      </c>
    </row>
    <row r="151" spans="1:8" s="61" customFormat="1" ht="14.25" customHeight="1" x14ac:dyDescent="0.25">
      <c r="A151" s="58" t="s">
        <v>135</v>
      </c>
      <c r="B151" s="59" t="s">
        <v>136</v>
      </c>
      <c r="C151" s="60"/>
      <c r="D151" s="60"/>
      <c r="E151" s="60"/>
      <c r="F151" s="59">
        <f>F152</f>
        <v>31.6</v>
      </c>
      <c r="G151" s="59">
        <f t="shared" ref="G151:H151" si="102">G152</f>
        <v>150</v>
      </c>
      <c r="H151" s="59">
        <f t="shared" si="102"/>
        <v>50</v>
      </c>
    </row>
    <row r="152" spans="1:8" s="61" customFormat="1" ht="24.75" x14ac:dyDescent="0.25">
      <c r="A152" s="62" t="s">
        <v>56</v>
      </c>
      <c r="B152" s="63" t="s">
        <v>136</v>
      </c>
      <c r="C152" s="64" t="s">
        <v>237</v>
      </c>
      <c r="D152" s="64"/>
      <c r="E152" s="64"/>
      <c r="F152" s="63">
        <f>F153</f>
        <v>31.6</v>
      </c>
      <c r="G152" s="63">
        <f t="shared" ref="G152:H152" si="103">G153</f>
        <v>150</v>
      </c>
      <c r="H152" s="63">
        <f t="shared" si="103"/>
        <v>50</v>
      </c>
    </row>
    <row r="153" spans="1:8" s="61" customFormat="1" ht="36.75" x14ac:dyDescent="0.25">
      <c r="A153" s="62" t="s">
        <v>57</v>
      </c>
      <c r="B153" s="63" t="s">
        <v>136</v>
      </c>
      <c r="C153" s="64" t="s">
        <v>237</v>
      </c>
      <c r="D153" s="64">
        <v>10</v>
      </c>
      <c r="E153" s="64"/>
      <c r="F153" s="63">
        <f>F154</f>
        <v>31.6</v>
      </c>
      <c r="G153" s="63">
        <f t="shared" ref="G153:H153" si="104">G154</f>
        <v>150</v>
      </c>
      <c r="H153" s="63">
        <f t="shared" si="104"/>
        <v>50</v>
      </c>
    </row>
    <row r="154" spans="1:8" s="61" customFormat="1" ht="24.75" x14ac:dyDescent="0.25">
      <c r="A154" s="62" t="s">
        <v>80</v>
      </c>
      <c r="B154" s="63" t="s">
        <v>136</v>
      </c>
      <c r="C154" s="64" t="s">
        <v>237</v>
      </c>
      <c r="D154" s="64">
        <v>10</v>
      </c>
      <c r="E154" s="64">
        <v>244</v>
      </c>
      <c r="F154" s="63">
        <v>31.6</v>
      </c>
      <c r="G154" s="63">
        <v>150</v>
      </c>
      <c r="H154" s="63">
        <v>50</v>
      </c>
    </row>
    <row r="155" spans="1:8" s="61" customFormat="1" ht="72.75" x14ac:dyDescent="0.25">
      <c r="A155" s="58" t="s">
        <v>101</v>
      </c>
      <c r="B155" s="59" t="s">
        <v>102</v>
      </c>
      <c r="C155" s="60"/>
      <c r="D155" s="60"/>
      <c r="E155" s="60"/>
      <c r="F155" s="59">
        <f>F156</f>
        <v>120</v>
      </c>
      <c r="G155" s="59">
        <f t="shared" ref="G155:H155" si="105">G156</f>
        <v>300</v>
      </c>
      <c r="H155" s="59">
        <f t="shared" si="105"/>
        <v>100</v>
      </c>
    </row>
    <row r="156" spans="1:8" s="61" customFormat="1" x14ac:dyDescent="0.25">
      <c r="A156" s="62" t="s">
        <v>16</v>
      </c>
      <c r="B156" s="63" t="s">
        <v>102</v>
      </c>
      <c r="C156" s="64" t="s">
        <v>236</v>
      </c>
      <c r="D156" s="64"/>
      <c r="E156" s="64"/>
      <c r="F156" s="63">
        <f>F157</f>
        <v>120</v>
      </c>
      <c r="G156" s="63">
        <f t="shared" ref="G156:H156" si="106">G157</f>
        <v>300</v>
      </c>
      <c r="H156" s="63">
        <f t="shared" si="106"/>
        <v>100</v>
      </c>
    </row>
    <row r="157" spans="1:8" s="61" customFormat="1" x14ac:dyDescent="0.25">
      <c r="A157" s="62" t="s">
        <v>99</v>
      </c>
      <c r="B157" s="63" t="s">
        <v>102</v>
      </c>
      <c r="C157" s="64" t="s">
        <v>236</v>
      </c>
      <c r="D157" s="64" t="s">
        <v>238</v>
      </c>
      <c r="E157" s="64"/>
      <c r="F157" s="63">
        <f>F158</f>
        <v>120</v>
      </c>
      <c r="G157" s="63">
        <f t="shared" ref="G157:H157" si="107">G158</f>
        <v>300</v>
      </c>
      <c r="H157" s="63">
        <f t="shared" si="107"/>
        <v>100</v>
      </c>
    </row>
    <row r="158" spans="1:8" s="61" customFormat="1" ht="24.75" x14ac:dyDescent="0.25">
      <c r="A158" s="62" t="s">
        <v>80</v>
      </c>
      <c r="B158" s="63" t="s">
        <v>102</v>
      </c>
      <c r="C158" s="64" t="s">
        <v>236</v>
      </c>
      <c r="D158" s="64" t="s">
        <v>238</v>
      </c>
      <c r="E158" s="64">
        <v>244</v>
      </c>
      <c r="F158" s="63">
        <v>120</v>
      </c>
      <c r="G158" s="63">
        <v>300</v>
      </c>
      <c r="H158" s="63">
        <v>100</v>
      </c>
    </row>
    <row r="159" spans="1:8" s="61" customFormat="1" ht="99.75" customHeight="1" x14ac:dyDescent="0.25">
      <c r="A159" s="58" t="s">
        <v>137</v>
      </c>
      <c r="B159" s="59" t="s">
        <v>138</v>
      </c>
      <c r="C159" s="60"/>
      <c r="D159" s="60"/>
      <c r="E159" s="60"/>
      <c r="F159" s="59">
        <f>F160</f>
        <v>0</v>
      </c>
      <c r="G159" s="59">
        <f t="shared" ref="G159:H162" si="108">G160</f>
        <v>50</v>
      </c>
      <c r="H159" s="59">
        <f t="shared" si="108"/>
        <v>50</v>
      </c>
    </row>
    <row r="160" spans="1:8" s="61" customFormat="1" ht="24.75" x14ac:dyDescent="0.25">
      <c r="A160" s="62" t="s">
        <v>139</v>
      </c>
      <c r="B160" s="63" t="s">
        <v>138</v>
      </c>
      <c r="C160" s="64"/>
      <c r="D160" s="64"/>
      <c r="E160" s="64"/>
      <c r="F160" s="63">
        <f>F161</f>
        <v>0</v>
      </c>
      <c r="G160" s="63">
        <f t="shared" si="108"/>
        <v>50</v>
      </c>
      <c r="H160" s="63">
        <f t="shared" si="108"/>
        <v>50</v>
      </c>
    </row>
    <row r="161" spans="1:8" s="61" customFormat="1" x14ac:dyDescent="0.25">
      <c r="A161" s="62" t="s">
        <v>78</v>
      </c>
      <c r="B161" s="63" t="s">
        <v>138</v>
      </c>
      <c r="C161" s="64" t="s">
        <v>239</v>
      </c>
      <c r="D161" s="64"/>
      <c r="E161" s="64"/>
      <c r="F161" s="63">
        <f>F162</f>
        <v>0</v>
      </c>
      <c r="G161" s="63">
        <f t="shared" si="108"/>
        <v>50</v>
      </c>
      <c r="H161" s="63">
        <f t="shared" si="108"/>
        <v>50</v>
      </c>
    </row>
    <row r="162" spans="1:8" s="61" customFormat="1" ht="16.5" customHeight="1" x14ac:dyDescent="0.25">
      <c r="A162" s="62" t="s">
        <v>79</v>
      </c>
      <c r="B162" s="63" t="s">
        <v>138</v>
      </c>
      <c r="C162" s="64" t="s">
        <v>239</v>
      </c>
      <c r="D162" s="64" t="s">
        <v>250</v>
      </c>
      <c r="E162" s="64"/>
      <c r="F162" s="63">
        <f>F163</f>
        <v>0</v>
      </c>
      <c r="G162" s="63">
        <f t="shared" si="108"/>
        <v>50</v>
      </c>
      <c r="H162" s="63">
        <f t="shared" si="108"/>
        <v>50</v>
      </c>
    </row>
    <row r="163" spans="1:8" s="61" customFormat="1" ht="24.75" x14ac:dyDescent="0.25">
      <c r="A163" s="62" t="s">
        <v>80</v>
      </c>
      <c r="B163" s="63" t="s">
        <v>138</v>
      </c>
      <c r="C163" s="64" t="s">
        <v>239</v>
      </c>
      <c r="D163" s="64">
        <v>12</v>
      </c>
      <c r="E163" s="64">
        <v>244</v>
      </c>
      <c r="F163" s="63">
        <v>0</v>
      </c>
      <c r="G163" s="63">
        <v>50</v>
      </c>
      <c r="H163" s="63">
        <v>50</v>
      </c>
    </row>
    <row r="164" spans="1:8" s="61" customFormat="1" ht="48.75" x14ac:dyDescent="0.25">
      <c r="A164" s="58" t="s">
        <v>140</v>
      </c>
      <c r="B164" s="59" t="s">
        <v>141</v>
      </c>
      <c r="C164" s="60"/>
      <c r="D164" s="60"/>
      <c r="E164" s="60"/>
      <c r="F164" s="59">
        <f>F165+F176</f>
        <v>7648.7</v>
      </c>
      <c r="G164" s="59">
        <f t="shared" ref="G164:H164" si="109">G165+G176</f>
        <v>14228.7</v>
      </c>
      <c r="H164" s="59">
        <f t="shared" si="109"/>
        <v>10953.5</v>
      </c>
    </row>
    <row r="165" spans="1:8" s="61" customFormat="1" ht="48.75" x14ac:dyDescent="0.25">
      <c r="A165" s="69" t="s">
        <v>142</v>
      </c>
      <c r="B165" s="59" t="s">
        <v>143</v>
      </c>
      <c r="C165" s="60"/>
      <c r="D165" s="60"/>
      <c r="E165" s="60"/>
      <c r="F165" s="59">
        <f>F166</f>
        <v>1668.8</v>
      </c>
      <c r="G165" s="59">
        <f t="shared" ref="G165:H165" si="110">G166</f>
        <v>1806.1</v>
      </c>
      <c r="H165" s="59">
        <f t="shared" si="110"/>
        <v>1866.1</v>
      </c>
    </row>
    <row r="166" spans="1:8" s="61" customFormat="1" x14ac:dyDescent="0.25">
      <c r="A166" s="58" t="s">
        <v>144</v>
      </c>
      <c r="B166" s="59" t="s">
        <v>145</v>
      </c>
      <c r="C166" s="60"/>
      <c r="D166" s="60"/>
      <c r="E166" s="60"/>
      <c r="F166" s="59">
        <f>F167+F172</f>
        <v>1668.8</v>
      </c>
      <c r="G166" s="59">
        <f t="shared" ref="G166:H166" si="111">G167+G172</f>
        <v>1806.1</v>
      </c>
      <c r="H166" s="59">
        <f t="shared" si="111"/>
        <v>1866.1</v>
      </c>
    </row>
    <row r="167" spans="1:8" s="61" customFormat="1" ht="36.75" x14ac:dyDescent="0.25">
      <c r="A167" s="58" t="s">
        <v>146</v>
      </c>
      <c r="B167" s="59" t="s">
        <v>147</v>
      </c>
      <c r="C167" s="60"/>
      <c r="D167" s="60"/>
      <c r="E167" s="60"/>
      <c r="F167" s="59">
        <f>F168</f>
        <v>275</v>
      </c>
      <c r="G167" s="59">
        <f>G168</f>
        <v>412.3</v>
      </c>
      <c r="H167" s="59">
        <f>H168</f>
        <v>472.3</v>
      </c>
    </row>
    <row r="168" spans="1:8" s="61" customFormat="1" ht="24.75" x14ac:dyDescent="0.25">
      <c r="A168" s="62" t="s">
        <v>148</v>
      </c>
      <c r="B168" s="63" t="s">
        <v>147</v>
      </c>
      <c r="C168" s="64" t="s">
        <v>251</v>
      </c>
      <c r="D168" s="64"/>
      <c r="E168" s="64"/>
      <c r="F168" s="63">
        <f>SUM(F169)</f>
        <v>275</v>
      </c>
      <c r="G168" s="63">
        <f t="shared" ref="G168:H168" si="112">SUM(G169)</f>
        <v>412.3</v>
      </c>
      <c r="H168" s="63">
        <f t="shared" si="112"/>
        <v>472.3</v>
      </c>
    </row>
    <row r="169" spans="1:8" s="61" customFormat="1" x14ac:dyDescent="0.25">
      <c r="A169" s="62" t="s">
        <v>149</v>
      </c>
      <c r="B169" s="63" t="s">
        <v>147</v>
      </c>
      <c r="C169" s="64" t="s">
        <v>251</v>
      </c>
      <c r="D169" s="64" t="s">
        <v>238</v>
      </c>
      <c r="E169" s="64"/>
      <c r="F169" s="63">
        <f>SUM(F170:F171)</f>
        <v>275</v>
      </c>
      <c r="G169" s="63">
        <f t="shared" ref="G169:H169" si="113">SUM(G170:G171)</f>
        <v>412.3</v>
      </c>
      <c r="H169" s="63">
        <f t="shared" si="113"/>
        <v>472.3</v>
      </c>
    </row>
    <row r="170" spans="1:8" s="61" customFormat="1" ht="36.75" x14ac:dyDescent="0.25">
      <c r="A170" s="62" t="s">
        <v>18</v>
      </c>
      <c r="B170" s="63" t="s">
        <v>147</v>
      </c>
      <c r="C170" s="64" t="s">
        <v>251</v>
      </c>
      <c r="D170" s="64" t="s">
        <v>238</v>
      </c>
      <c r="E170" s="64">
        <v>244</v>
      </c>
      <c r="F170" s="63">
        <v>100</v>
      </c>
      <c r="G170" s="63">
        <v>202.3</v>
      </c>
      <c r="H170" s="63">
        <v>232.3</v>
      </c>
    </row>
    <row r="171" spans="1:8" s="61" customFormat="1" x14ac:dyDescent="0.25">
      <c r="A171" s="62" t="s">
        <v>19</v>
      </c>
      <c r="B171" s="63" t="s">
        <v>147</v>
      </c>
      <c r="C171" s="64" t="s">
        <v>251</v>
      </c>
      <c r="D171" s="64" t="s">
        <v>238</v>
      </c>
      <c r="E171" s="64">
        <v>247</v>
      </c>
      <c r="F171" s="63">
        <v>175</v>
      </c>
      <c r="G171" s="63">
        <v>210</v>
      </c>
      <c r="H171" s="63">
        <v>240</v>
      </c>
    </row>
    <row r="172" spans="1:8" s="61" customFormat="1" ht="48.75" x14ac:dyDescent="0.25">
      <c r="A172" s="58" t="s">
        <v>150</v>
      </c>
      <c r="B172" s="59" t="s">
        <v>151</v>
      </c>
      <c r="C172" s="60"/>
      <c r="D172" s="60"/>
      <c r="E172" s="60"/>
      <c r="F172" s="59">
        <f>F173</f>
        <v>1393.8</v>
      </c>
      <c r="G172" s="59">
        <f t="shared" ref="G172:H174" si="114">G173</f>
        <v>1393.8</v>
      </c>
      <c r="H172" s="59">
        <f t="shared" si="114"/>
        <v>1393.8</v>
      </c>
    </row>
    <row r="173" spans="1:8" s="61" customFormat="1" ht="24.75" x14ac:dyDescent="0.25">
      <c r="A173" s="62" t="s">
        <v>148</v>
      </c>
      <c r="B173" s="63" t="s">
        <v>151</v>
      </c>
      <c r="C173" s="64" t="s">
        <v>251</v>
      </c>
      <c r="D173" s="64"/>
      <c r="E173" s="64"/>
      <c r="F173" s="63">
        <f>F174</f>
        <v>1393.8</v>
      </c>
      <c r="G173" s="63">
        <f t="shared" si="114"/>
        <v>1393.8</v>
      </c>
      <c r="H173" s="63">
        <f t="shared" si="114"/>
        <v>1393.8</v>
      </c>
    </row>
    <row r="174" spans="1:8" s="61" customFormat="1" x14ac:dyDescent="0.25">
      <c r="A174" s="62" t="s">
        <v>149</v>
      </c>
      <c r="B174" s="63" t="s">
        <v>151</v>
      </c>
      <c r="C174" s="64" t="s">
        <v>251</v>
      </c>
      <c r="D174" s="64" t="s">
        <v>238</v>
      </c>
      <c r="E174" s="64"/>
      <c r="F174" s="63">
        <f>F175</f>
        <v>1393.8</v>
      </c>
      <c r="G174" s="63">
        <f t="shared" si="114"/>
        <v>1393.8</v>
      </c>
      <c r="H174" s="63">
        <f t="shared" si="114"/>
        <v>1393.8</v>
      </c>
    </row>
    <row r="175" spans="1:8" s="61" customFormat="1" x14ac:dyDescent="0.25">
      <c r="A175" s="62" t="s">
        <v>63</v>
      </c>
      <c r="B175" s="63" t="s">
        <v>151</v>
      </c>
      <c r="C175" s="64" t="s">
        <v>251</v>
      </c>
      <c r="D175" s="64" t="s">
        <v>238</v>
      </c>
      <c r="E175" s="64">
        <v>540</v>
      </c>
      <c r="F175" s="63">
        <v>1393.8</v>
      </c>
      <c r="G175" s="63">
        <v>1393.8</v>
      </c>
      <c r="H175" s="63">
        <v>1393.8</v>
      </c>
    </row>
    <row r="176" spans="1:8" s="61" customFormat="1" ht="67.5" customHeight="1" x14ac:dyDescent="0.25">
      <c r="A176" s="69" t="s">
        <v>152</v>
      </c>
      <c r="B176" s="59" t="s">
        <v>153</v>
      </c>
      <c r="C176" s="60"/>
      <c r="D176" s="60"/>
      <c r="E176" s="60"/>
      <c r="F176" s="59">
        <f>F177</f>
        <v>5979.9</v>
      </c>
      <c r="G176" s="59">
        <f t="shared" ref="G176:H176" si="115">G177</f>
        <v>12422.6</v>
      </c>
      <c r="H176" s="59">
        <f t="shared" si="115"/>
        <v>9087.4</v>
      </c>
    </row>
    <row r="177" spans="1:8" s="61" customFormat="1" x14ac:dyDescent="0.25">
      <c r="A177" s="58" t="s">
        <v>154</v>
      </c>
      <c r="B177" s="59" t="s">
        <v>155</v>
      </c>
      <c r="C177" s="60"/>
      <c r="D177" s="60"/>
      <c r="E177" s="60"/>
      <c r="F177" s="59">
        <f>F178+F186+F191</f>
        <v>5979.9</v>
      </c>
      <c r="G177" s="59">
        <f t="shared" ref="G177:H177" si="116">G178+G186+G191</f>
        <v>12422.6</v>
      </c>
      <c r="H177" s="59">
        <f t="shared" si="116"/>
        <v>9087.4</v>
      </c>
    </row>
    <row r="178" spans="1:8" s="61" customFormat="1" ht="24.75" x14ac:dyDescent="0.25">
      <c r="A178" s="58" t="s">
        <v>156</v>
      </c>
      <c r="B178" s="59" t="s">
        <v>157</v>
      </c>
      <c r="C178" s="60"/>
      <c r="D178" s="60"/>
      <c r="E178" s="60"/>
      <c r="F178" s="59">
        <f>F179</f>
        <v>2072.3000000000002</v>
      </c>
      <c r="G178" s="59">
        <f t="shared" ref="G178:H179" si="117">G179</f>
        <v>8530</v>
      </c>
      <c r="H178" s="59">
        <f t="shared" si="117"/>
        <v>5189.8</v>
      </c>
    </row>
    <row r="179" spans="1:8" s="61" customFormat="1" ht="24.75" x14ac:dyDescent="0.25">
      <c r="A179" s="62" t="s">
        <v>148</v>
      </c>
      <c r="B179" s="63" t="s">
        <v>157</v>
      </c>
      <c r="C179" s="64" t="s">
        <v>251</v>
      </c>
      <c r="D179" s="64"/>
      <c r="E179" s="64"/>
      <c r="F179" s="63">
        <f>F180</f>
        <v>2072.3000000000002</v>
      </c>
      <c r="G179" s="63">
        <f t="shared" si="117"/>
        <v>8530</v>
      </c>
      <c r="H179" s="63">
        <f t="shared" si="117"/>
        <v>5189.8</v>
      </c>
    </row>
    <row r="180" spans="1:8" s="61" customFormat="1" x14ac:dyDescent="0.25">
      <c r="A180" s="62" t="s">
        <v>149</v>
      </c>
      <c r="B180" s="63" t="s">
        <v>157</v>
      </c>
      <c r="C180" s="64" t="s">
        <v>251</v>
      </c>
      <c r="D180" s="64" t="s">
        <v>238</v>
      </c>
      <c r="E180" s="64"/>
      <c r="F180" s="63">
        <f>SUM(F181:F185)</f>
        <v>2072.3000000000002</v>
      </c>
      <c r="G180" s="63">
        <f t="shared" ref="G180:H180" si="118">SUM(G181:G185)</f>
        <v>8530</v>
      </c>
      <c r="H180" s="63">
        <f t="shared" si="118"/>
        <v>5189.8</v>
      </c>
    </row>
    <row r="181" spans="1:8" s="61" customFormat="1" ht="36.75" x14ac:dyDescent="0.25">
      <c r="A181" s="62" t="s">
        <v>158</v>
      </c>
      <c r="B181" s="63" t="s">
        <v>157</v>
      </c>
      <c r="C181" s="64" t="s">
        <v>251</v>
      </c>
      <c r="D181" s="64" t="s">
        <v>238</v>
      </c>
      <c r="E181" s="64">
        <v>243</v>
      </c>
      <c r="F181" s="63">
        <v>820</v>
      </c>
      <c r="G181" s="63">
        <v>6800</v>
      </c>
      <c r="H181" s="63">
        <v>3859.8</v>
      </c>
    </row>
    <row r="182" spans="1:8" s="61" customFormat="1" ht="36.75" x14ac:dyDescent="0.25">
      <c r="A182" s="62" t="s">
        <v>18</v>
      </c>
      <c r="B182" s="63" t="s">
        <v>157</v>
      </c>
      <c r="C182" s="64" t="s">
        <v>251</v>
      </c>
      <c r="D182" s="64" t="s">
        <v>238</v>
      </c>
      <c r="E182" s="64">
        <v>244</v>
      </c>
      <c r="F182" s="63">
        <v>182.3</v>
      </c>
      <c r="G182" s="63">
        <v>600</v>
      </c>
      <c r="H182" s="63">
        <v>200</v>
      </c>
    </row>
    <row r="183" spans="1:8" s="61" customFormat="1" x14ac:dyDescent="0.25">
      <c r="A183" s="62" t="s">
        <v>19</v>
      </c>
      <c r="B183" s="63" t="s">
        <v>157</v>
      </c>
      <c r="C183" s="64" t="s">
        <v>251</v>
      </c>
      <c r="D183" s="64" t="s">
        <v>238</v>
      </c>
      <c r="E183" s="64">
        <v>247</v>
      </c>
      <c r="F183" s="63">
        <v>1000</v>
      </c>
      <c r="G183" s="63">
        <v>1050</v>
      </c>
      <c r="H183" s="63">
        <v>1050</v>
      </c>
    </row>
    <row r="184" spans="1:8" s="61" customFormat="1" x14ac:dyDescent="0.25">
      <c r="A184" s="62" t="s">
        <v>117</v>
      </c>
      <c r="B184" s="89" t="s">
        <v>157</v>
      </c>
      <c r="C184" s="92" t="s">
        <v>251</v>
      </c>
      <c r="D184" s="92" t="s">
        <v>238</v>
      </c>
      <c r="E184" s="92">
        <v>851</v>
      </c>
      <c r="F184" s="89">
        <v>70</v>
      </c>
      <c r="G184" s="89">
        <v>80</v>
      </c>
      <c r="H184" s="89">
        <v>80</v>
      </c>
    </row>
    <row r="185" spans="1:8" s="61" customFormat="1" x14ac:dyDescent="0.25">
      <c r="A185" s="62" t="s">
        <v>118</v>
      </c>
      <c r="B185" s="89"/>
      <c r="C185" s="92"/>
      <c r="D185" s="92"/>
      <c r="E185" s="92"/>
      <c r="F185" s="89"/>
      <c r="G185" s="89"/>
      <c r="H185" s="89"/>
    </row>
    <row r="186" spans="1:8" s="61" customFormat="1" x14ac:dyDescent="0.25">
      <c r="A186" s="58" t="s">
        <v>159</v>
      </c>
      <c r="B186" s="59" t="s">
        <v>160</v>
      </c>
      <c r="C186" s="60"/>
      <c r="D186" s="60"/>
      <c r="E186" s="60"/>
      <c r="F186" s="59">
        <f>F187</f>
        <v>65</v>
      </c>
      <c r="G186" s="59">
        <f t="shared" ref="G186:H187" si="119">G187</f>
        <v>50</v>
      </c>
      <c r="H186" s="59">
        <f t="shared" si="119"/>
        <v>55</v>
      </c>
    </row>
    <row r="187" spans="1:8" s="61" customFormat="1" ht="24.75" x14ac:dyDescent="0.25">
      <c r="A187" s="62" t="s">
        <v>148</v>
      </c>
      <c r="B187" s="63" t="s">
        <v>160</v>
      </c>
      <c r="C187" s="64" t="s">
        <v>251</v>
      </c>
      <c r="D187" s="64"/>
      <c r="E187" s="64"/>
      <c r="F187" s="63">
        <f>F188</f>
        <v>65</v>
      </c>
      <c r="G187" s="63">
        <f t="shared" si="119"/>
        <v>50</v>
      </c>
      <c r="H187" s="63">
        <f t="shared" si="119"/>
        <v>55</v>
      </c>
    </row>
    <row r="188" spans="1:8" s="61" customFormat="1" x14ac:dyDescent="0.25">
      <c r="A188" s="62" t="s">
        <v>149</v>
      </c>
      <c r="B188" s="63" t="s">
        <v>160</v>
      </c>
      <c r="C188" s="64" t="s">
        <v>251</v>
      </c>
      <c r="D188" s="64" t="s">
        <v>238</v>
      </c>
      <c r="E188" s="64"/>
      <c r="F188" s="63">
        <f>SUM(F189:F190)</f>
        <v>65</v>
      </c>
      <c r="G188" s="63">
        <f t="shared" ref="G188:H188" si="120">SUM(G189:G190)</f>
        <v>50</v>
      </c>
      <c r="H188" s="63">
        <f t="shared" si="120"/>
        <v>55</v>
      </c>
    </row>
    <row r="189" spans="1:8" s="61" customFormat="1" ht="36.75" x14ac:dyDescent="0.25">
      <c r="A189" s="62" t="s">
        <v>18</v>
      </c>
      <c r="B189" s="63" t="s">
        <v>160</v>
      </c>
      <c r="C189" s="64" t="s">
        <v>251</v>
      </c>
      <c r="D189" s="64" t="s">
        <v>238</v>
      </c>
      <c r="E189" s="64">
        <v>244</v>
      </c>
      <c r="F189" s="63">
        <v>0</v>
      </c>
      <c r="G189" s="63">
        <v>0</v>
      </c>
      <c r="H189" s="63">
        <v>0</v>
      </c>
    </row>
    <row r="190" spans="1:8" s="61" customFormat="1" x14ac:dyDescent="0.25">
      <c r="A190" s="75" t="s">
        <v>19</v>
      </c>
      <c r="B190" s="63" t="s">
        <v>160</v>
      </c>
      <c r="C190" s="64" t="s">
        <v>251</v>
      </c>
      <c r="D190" s="64" t="s">
        <v>238</v>
      </c>
      <c r="E190" s="64">
        <v>247</v>
      </c>
      <c r="F190" s="63">
        <v>65</v>
      </c>
      <c r="G190" s="63">
        <v>50</v>
      </c>
      <c r="H190" s="63">
        <v>55</v>
      </c>
    </row>
    <row r="191" spans="1:8" s="61" customFormat="1" ht="30.75" customHeight="1" x14ac:dyDescent="0.25">
      <c r="A191" s="58" t="s">
        <v>161</v>
      </c>
      <c r="B191" s="59" t="s">
        <v>162</v>
      </c>
      <c r="C191" s="60"/>
      <c r="D191" s="60"/>
      <c r="E191" s="60"/>
      <c r="F191" s="59">
        <f>F192</f>
        <v>3842.6</v>
      </c>
      <c r="G191" s="59">
        <f t="shared" ref="G191:H193" si="121">G192</f>
        <v>3842.6</v>
      </c>
      <c r="H191" s="59">
        <f t="shared" si="121"/>
        <v>3842.6</v>
      </c>
    </row>
    <row r="192" spans="1:8" s="61" customFormat="1" ht="24.75" x14ac:dyDescent="0.25">
      <c r="A192" s="62" t="s">
        <v>148</v>
      </c>
      <c r="B192" s="63" t="s">
        <v>162</v>
      </c>
      <c r="C192" s="64" t="s">
        <v>251</v>
      </c>
      <c r="D192" s="64"/>
      <c r="E192" s="64"/>
      <c r="F192" s="63">
        <f>F193</f>
        <v>3842.6</v>
      </c>
      <c r="G192" s="63">
        <f t="shared" si="121"/>
        <v>3842.6</v>
      </c>
      <c r="H192" s="63">
        <f t="shared" si="121"/>
        <v>3842.6</v>
      </c>
    </row>
    <row r="193" spans="1:8" s="61" customFormat="1" x14ac:dyDescent="0.25">
      <c r="A193" s="62" t="s">
        <v>149</v>
      </c>
      <c r="B193" s="63" t="s">
        <v>162</v>
      </c>
      <c r="C193" s="64" t="s">
        <v>251</v>
      </c>
      <c r="D193" s="64" t="s">
        <v>238</v>
      </c>
      <c r="E193" s="64"/>
      <c r="F193" s="63">
        <f>F194</f>
        <v>3842.6</v>
      </c>
      <c r="G193" s="63">
        <f t="shared" si="121"/>
        <v>3842.6</v>
      </c>
      <c r="H193" s="63">
        <f t="shared" si="121"/>
        <v>3842.6</v>
      </c>
    </row>
    <row r="194" spans="1:8" s="61" customFormat="1" x14ac:dyDescent="0.25">
      <c r="A194" s="62" t="s">
        <v>63</v>
      </c>
      <c r="B194" s="63" t="s">
        <v>162</v>
      </c>
      <c r="C194" s="64" t="s">
        <v>251</v>
      </c>
      <c r="D194" s="64" t="s">
        <v>238</v>
      </c>
      <c r="E194" s="64">
        <v>540</v>
      </c>
      <c r="F194" s="63">
        <v>3842.6</v>
      </c>
      <c r="G194" s="63">
        <v>3842.6</v>
      </c>
      <c r="H194" s="63">
        <v>3842.6</v>
      </c>
    </row>
    <row r="195" spans="1:8" s="61" customFormat="1" ht="60.75" x14ac:dyDescent="0.25">
      <c r="A195" s="58" t="s">
        <v>252</v>
      </c>
      <c r="B195" s="59" t="s">
        <v>163</v>
      </c>
      <c r="C195" s="60"/>
      <c r="D195" s="60"/>
      <c r="E195" s="60"/>
      <c r="F195" s="77">
        <f>SUM(F196)</f>
        <v>15301.2</v>
      </c>
      <c r="G195" s="77">
        <f t="shared" ref="G195:H195" si="122">SUM(G196)</f>
        <v>3741.7</v>
      </c>
      <c r="H195" s="77">
        <f t="shared" si="122"/>
        <v>3950.2</v>
      </c>
    </row>
    <row r="196" spans="1:8" s="61" customFormat="1" ht="24.75" x14ac:dyDescent="0.25">
      <c r="A196" s="58" t="s">
        <v>164</v>
      </c>
      <c r="B196" s="59" t="s">
        <v>165</v>
      </c>
      <c r="C196" s="60"/>
      <c r="D196" s="60"/>
      <c r="E196" s="60"/>
      <c r="F196" s="76">
        <f>F197+F201+F205</f>
        <v>15301.2</v>
      </c>
      <c r="G196" s="76">
        <f t="shared" ref="G196:H196" si="123">G197+G201+G205</f>
        <v>3741.7</v>
      </c>
      <c r="H196" s="76">
        <f t="shared" si="123"/>
        <v>3950.2</v>
      </c>
    </row>
    <row r="197" spans="1:8" s="61" customFormat="1" x14ac:dyDescent="0.25">
      <c r="A197" s="58" t="s">
        <v>166</v>
      </c>
      <c r="B197" s="59" t="s">
        <v>167</v>
      </c>
      <c r="C197" s="60"/>
      <c r="D197" s="60"/>
      <c r="E197" s="60"/>
      <c r="F197" s="77">
        <f>SUM(F198)</f>
        <v>2873.5</v>
      </c>
      <c r="G197" s="77">
        <f t="shared" ref="G197:H199" si="124">G198</f>
        <v>3741.7</v>
      </c>
      <c r="H197" s="77">
        <f t="shared" si="124"/>
        <v>3950.2</v>
      </c>
    </row>
    <row r="198" spans="1:8" s="61" customFormat="1" x14ac:dyDescent="0.25">
      <c r="A198" s="62" t="s">
        <v>78</v>
      </c>
      <c r="B198" s="63" t="s">
        <v>167</v>
      </c>
      <c r="C198" s="64" t="s">
        <v>239</v>
      </c>
      <c r="D198" s="64"/>
      <c r="E198" s="64"/>
      <c r="F198" s="78">
        <f>SUM(F199)</f>
        <v>2873.5</v>
      </c>
      <c r="G198" s="78">
        <f t="shared" si="124"/>
        <v>3741.7</v>
      </c>
      <c r="H198" s="78">
        <f t="shared" si="124"/>
        <v>3950.2</v>
      </c>
    </row>
    <row r="199" spans="1:8" s="61" customFormat="1" x14ac:dyDescent="0.25">
      <c r="A199" s="62" t="s">
        <v>168</v>
      </c>
      <c r="B199" s="63" t="s">
        <v>167</v>
      </c>
      <c r="C199" s="64" t="s">
        <v>239</v>
      </c>
      <c r="D199" s="64" t="s">
        <v>253</v>
      </c>
      <c r="E199" s="64"/>
      <c r="F199" s="78">
        <f>SUM(F200)</f>
        <v>2873.5</v>
      </c>
      <c r="G199" s="78">
        <f t="shared" si="124"/>
        <v>3741.7</v>
      </c>
      <c r="H199" s="78">
        <f t="shared" si="124"/>
        <v>3950.2</v>
      </c>
    </row>
    <row r="200" spans="1:8" s="61" customFormat="1" x14ac:dyDescent="0.25">
      <c r="A200" s="62" t="s">
        <v>169</v>
      </c>
      <c r="B200" s="63" t="s">
        <v>167</v>
      </c>
      <c r="C200" s="64" t="s">
        <v>239</v>
      </c>
      <c r="D200" s="64" t="s">
        <v>253</v>
      </c>
      <c r="E200" s="64">
        <v>244</v>
      </c>
      <c r="F200" s="78">
        <v>2873.5</v>
      </c>
      <c r="G200" s="78">
        <v>3741.7</v>
      </c>
      <c r="H200" s="78">
        <v>3950.2</v>
      </c>
    </row>
    <row r="201" spans="1:8" s="61" customFormat="1" ht="29.25" customHeight="1" x14ac:dyDescent="0.25">
      <c r="A201" s="58" t="s">
        <v>170</v>
      </c>
      <c r="B201" s="59" t="s">
        <v>171</v>
      </c>
      <c r="C201" s="60"/>
      <c r="D201" s="60"/>
      <c r="E201" s="79"/>
      <c r="F201" s="77">
        <f>F202</f>
        <v>9000</v>
      </c>
      <c r="G201" s="77">
        <f t="shared" ref="G201:H203" si="125">G202</f>
        <v>0</v>
      </c>
      <c r="H201" s="77">
        <f t="shared" si="125"/>
        <v>0</v>
      </c>
    </row>
    <row r="202" spans="1:8" s="61" customFormat="1" x14ac:dyDescent="0.25">
      <c r="A202" s="62" t="s">
        <v>78</v>
      </c>
      <c r="B202" s="63" t="s">
        <v>171</v>
      </c>
      <c r="C202" s="64" t="s">
        <v>239</v>
      </c>
      <c r="D202" s="64"/>
      <c r="E202" s="80"/>
      <c r="F202" s="78">
        <f>F203</f>
        <v>9000</v>
      </c>
      <c r="G202" s="78">
        <f t="shared" si="125"/>
        <v>0</v>
      </c>
      <c r="H202" s="78">
        <f t="shared" si="125"/>
        <v>0</v>
      </c>
    </row>
    <row r="203" spans="1:8" s="61" customFormat="1" x14ac:dyDescent="0.25">
      <c r="A203" s="62" t="s">
        <v>168</v>
      </c>
      <c r="B203" s="63" t="s">
        <v>171</v>
      </c>
      <c r="C203" s="64" t="s">
        <v>239</v>
      </c>
      <c r="D203" s="64" t="s">
        <v>253</v>
      </c>
      <c r="E203" s="80"/>
      <c r="F203" s="78">
        <f>F204</f>
        <v>9000</v>
      </c>
      <c r="G203" s="78">
        <f t="shared" si="125"/>
        <v>0</v>
      </c>
      <c r="H203" s="78">
        <f t="shared" si="125"/>
        <v>0</v>
      </c>
    </row>
    <row r="204" spans="1:8" s="61" customFormat="1" x14ac:dyDescent="0.25">
      <c r="A204" s="62" t="s">
        <v>172</v>
      </c>
      <c r="B204" s="63" t="s">
        <v>171</v>
      </c>
      <c r="C204" s="64" t="s">
        <v>239</v>
      </c>
      <c r="D204" s="64" t="s">
        <v>253</v>
      </c>
      <c r="E204" s="64">
        <v>244</v>
      </c>
      <c r="F204" s="78">
        <v>9000</v>
      </c>
      <c r="G204" s="78">
        <v>0</v>
      </c>
      <c r="H204" s="78">
        <v>0</v>
      </c>
    </row>
    <row r="205" spans="1:8" s="61" customFormat="1" ht="24.75" x14ac:dyDescent="0.25">
      <c r="A205" s="58" t="s">
        <v>406</v>
      </c>
      <c r="B205" s="59" t="s">
        <v>173</v>
      </c>
      <c r="C205" s="60"/>
      <c r="D205" s="60"/>
      <c r="E205" s="79"/>
      <c r="F205" s="77">
        <f>F206</f>
        <v>3427.7</v>
      </c>
      <c r="G205" s="77">
        <f t="shared" ref="G205:H207" si="126">G206</f>
        <v>0</v>
      </c>
      <c r="H205" s="77">
        <f t="shared" si="126"/>
        <v>0</v>
      </c>
    </row>
    <row r="206" spans="1:8" s="61" customFormat="1" x14ac:dyDescent="0.25">
      <c r="A206" s="62" t="s">
        <v>78</v>
      </c>
      <c r="B206" s="63" t="s">
        <v>173</v>
      </c>
      <c r="C206" s="64" t="s">
        <v>239</v>
      </c>
      <c r="D206" s="64"/>
      <c r="E206" s="80"/>
      <c r="F206" s="78">
        <f>F207</f>
        <v>3427.7</v>
      </c>
      <c r="G206" s="78">
        <f t="shared" si="126"/>
        <v>0</v>
      </c>
      <c r="H206" s="78">
        <f t="shared" si="126"/>
        <v>0</v>
      </c>
    </row>
    <row r="207" spans="1:8" s="61" customFormat="1" x14ac:dyDescent="0.25">
      <c r="A207" s="62" t="s">
        <v>168</v>
      </c>
      <c r="B207" s="63" t="s">
        <v>173</v>
      </c>
      <c r="C207" s="64" t="s">
        <v>239</v>
      </c>
      <c r="D207" s="64" t="s">
        <v>253</v>
      </c>
      <c r="E207" s="80"/>
      <c r="F207" s="78">
        <f>F208</f>
        <v>3427.7</v>
      </c>
      <c r="G207" s="78">
        <f t="shared" si="126"/>
        <v>0</v>
      </c>
      <c r="H207" s="78">
        <f t="shared" si="126"/>
        <v>0</v>
      </c>
    </row>
    <row r="208" spans="1:8" s="61" customFormat="1" x14ac:dyDescent="0.25">
      <c r="A208" s="62" t="s">
        <v>172</v>
      </c>
      <c r="B208" s="63" t="s">
        <v>173</v>
      </c>
      <c r="C208" s="64" t="s">
        <v>239</v>
      </c>
      <c r="D208" s="64" t="s">
        <v>253</v>
      </c>
      <c r="E208" s="64">
        <v>244</v>
      </c>
      <c r="F208" s="78">
        <v>3427.7</v>
      </c>
      <c r="G208" s="78">
        <v>0</v>
      </c>
      <c r="H208" s="78">
        <v>0</v>
      </c>
    </row>
    <row r="209" spans="1:8" s="61" customFormat="1" ht="48.75" x14ac:dyDescent="0.25">
      <c r="A209" s="58" t="s">
        <v>174</v>
      </c>
      <c r="B209" s="59" t="s">
        <v>175</v>
      </c>
      <c r="C209" s="60"/>
      <c r="D209" s="60"/>
      <c r="E209" s="60"/>
      <c r="F209" s="59">
        <f>F210</f>
        <v>4200</v>
      </c>
      <c r="G209" s="59">
        <f t="shared" ref="G209:H209" si="127">G210</f>
        <v>200</v>
      </c>
      <c r="H209" s="59">
        <f t="shared" si="127"/>
        <v>100</v>
      </c>
    </row>
    <row r="210" spans="1:8" s="61" customFormat="1" ht="36.75" x14ac:dyDescent="0.25">
      <c r="A210" s="58" t="s">
        <v>176</v>
      </c>
      <c r="B210" s="59" t="s">
        <v>177</v>
      </c>
      <c r="C210" s="60"/>
      <c r="D210" s="60"/>
      <c r="E210" s="60"/>
      <c r="F210" s="59">
        <f>F212+F216</f>
        <v>4200</v>
      </c>
      <c r="G210" s="59">
        <f t="shared" ref="G210:H210" si="128">G212+G216</f>
        <v>200</v>
      </c>
      <c r="H210" s="59">
        <f t="shared" si="128"/>
        <v>100</v>
      </c>
    </row>
    <row r="211" spans="1:8" s="61" customFormat="1" ht="36.75" hidden="1" x14ac:dyDescent="0.25">
      <c r="A211" s="58" t="s">
        <v>178</v>
      </c>
      <c r="B211" s="59" t="s">
        <v>179</v>
      </c>
      <c r="C211" s="60"/>
      <c r="D211" s="60"/>
      <c r="E211" s="60"/>
      <c r="F211" s="59"/>
      <c r="G211" s="59">
        <v>200</v>
      </c>
      <c r="H211" s="68">
        <v>100</v>
      </c>
    </row>
    <row r="212" spans="1:8" s="61" customFormat="1" ht="24.75" x14ac:dyDescent="0.25">
      <c r="A212" s="58" t="s">
        <v>180</v>
      </c>
      <c r="B212" s="59" t="s">
        <v>181</v>
      </c>
      <c r="C212" s="60"/>
      <c r="D212" s="60"/>
      <c r="E212" s="60"/>
      <c r="F212" s="59">
        <f>F213</f>
        <v>200</v>
      </c>
      <c r="G212" s="59">
        <f t="shared" ref="G212:H212" si="129">G213</f>
        <v>200</v>
      </c>
      <c r="H212" s="59">
        <f t="shared" si="129"/>
        <v>100</v>
      </c>
    </row>
    <row r="213" spans="1:8" s="61" customFormat="1" x14ac:dyDescent="0.25">
      <c r="A213" s="62" t="s">
        <v>16</v>
      </c>
      <c r="B213" s="63" t="s">
        <v>181</v>
      </c>
      <c r="C213" s="64" t="s">
        <v>236</v>
      </c>
      <c r="D213" s="64"/>
      <c r="E213" s="64"/>
      <c r="F213" s="63">
        <f>F214</f>
        <v>200</v>
      </c>
      <c r="G213" s="63">
        <f t="shared" ref="G213:H213" si="130">G214</f>
        <v>200</v>
      </c>
      <c r="H213" s="63">
        <f t="shared" si="130"/>
        <v>100</v>
      </c>
    </row>
    <row r="214" spans="1:8" s="61" customFormat="1" x14ac:dyDescent="0.25">
      <c r="A214" s="62" t="s">
        <v>182</v>
      </c>
      <c r="B214" s="63" t="s">
        <v>181</v>
      </c>
      <c r="C214" s="64" t="s">
        <v>236</v>
      </c>
      <c r="D214" s="64" t="s">
        <v>254</v>
      </c>
      <c r="E214" s="64"/>
      <c r="F214" s="63">
        <f>F215</f>
        <v>200</v>
      </c>
      <c r="G214" s="63">
        <f t="shared" ref="G214:H214" si="131">G215</f>
        <v>200</v>
      </c>
      <c r="H214" s="63">
        <f t="shared" si="131"/>
        <v>100</v>
      </c>
    </row>
    <row r="215" spans="1:8" s="61" customFormat="1" ht="24.75" x14ac:dyDescent="0.25">
      <c r="A215" s="62" t="s">
        <v>80</v>
      </c>
      <c r="B215" s="63" t="s">
        <v>181</v>
      </c>
      <c r="C215" s="64" t="s">
        <v>236</v>
      </c>
      <c r="D215" s="64" t="s">
        <v>254</v>
      </c>
      <c r="E215" s="64">
        <v>244</v>
      </c>
      <c r="F215" s="63">
        <v>200</v>
      </c>
      <c r="G215" s="63">
        <v>200</v>
      </c>
      <c r="H215" s="63">
        <v>100</v>
      </c>
    </row>
    <row r="216" spans="1:8" s="61" customFormat="1" ht="24.75" x14ac:dyDescent="0.25">
      <c r="A216" s="58" t="s">
        <v>180</v>
      </c>
      <c r="B216" s="59" t="s">
        <v>183</v>
      </c>
      <c r="C216" s="60"/>
      <c r="D216" s="60"/>
      <c r="E216" s="81"/>
      <c r="F216" s="59">
        <f>F217</f>
        <v>4000</v>
      </c>
      <c r="G216" s="59">
        <f t="shared" ref="G216:H218" si="132">G217</f>
        <v>0</v>
      </c>
      <c r="H216" s="59">
        <f t="shared" si="132"/>
        <v>0</v>
      </c>
    </row>
    <row r="217" spans="1:8" s="61" customFormat="1" x14ac:dyDescent="0.25">
      <c r="A217" s="62" t="s">
        <v>16</v>
      </c>
      <c r="B217" s="63" t="s">
        <v>185</v>
      </c>
      <c r="C217" s="64" t="s">
        <v>236</v>
      </c>
      <c r="D217" s="64"/>
      <c r="E217" s="80"/>
      <c r="F217" s="63">
        <f>F218</f>
        <v>4000</v>
      </c>
      <c r="G217" s="63">
        <f t="shared" si="132"/>
        <v>0</v>
      </c>
      <c r="H217" s="63">
        <f t="shared" si="132"/>
        <v>0</v>
      </c>
    </row>
    <row r="218" spans="1:8" s="61" customFormat="1" x14ac:dyDescent="0.25">
      <c r="A218" s="62" t="s">
        <v>182</v>
      </c>
      <c r="B218" s="63" t="s">
        <v>185</v>
      </c>
      <c r="C218" s="64" t="s">
        <v>236</v>
      </c>
      <c r="D218" s="64" t="s">
        <v>254</v>
      </c>
      <c r="E218" s="80"/>
      <c r="F218" s="63">
        <f>F219</f>
        <v>4000</v>
      </c>
      <c r="G218" s="63">
        <f t="shared" si="132"/>
        <v>0</v>
      </c>
      <c r="H218" s="63">
        <f t="shared" si="132"/>
        <v>0</v>
      </c>
    </row>
    <row r="219" spans="1:8" s="61" customFormat="1" ht="60.75" x14ac:dyDescent="0.25">
      <c r="A219" s="62" t="s">
        <v>184</v>
      </c>
      <c r="B219" s="63" t="s">
        <v>185</v>
      </c>
      <c r="C219" s="64" t="s">
        <v>236</v>
      </c>
      <c r="D219" s="64" t="s">
        <v>254</v>
      </c>
      <c r="E219" s="64">
        <v>813</v>
      </c>
      <c r="F219" s="63">
        <v>4000</v>
      </c>
      <c r="G219" s="63">
        <v>0</v>
      </c>
      <c r="H219" s="63">
        <v>0</v>
      </c>
    </row>
    <row r="220" spans="1:8" s="61" customFormat="1" ht="36.75" x14ac:dyDescent="0.25">
      <c r="A220" s="58" t="s">
        <v>195</v>
      </c>
      <c r="B220" s="59" t="s">
        <v>196</v>
      </c>
      <c r="C220" s="60"/>
      <c r="D220" s="60"/>
      <c r="E220" s="81"/>
      <c r="F220" s="59">
        <f>F221</f>
        <v>142.19999999999999</v>
      </c>
      <c r="G220" s="59">
        <f t="shared" ref="G220:H222" si="133">G221</f>
        <v>250.1</v>
      </c>
      <c r="H220" s="59">
        <f t="shared" si="133"/>
        <v>88.1</v>
      </c>
    </row>
    <row r="221" spans="1:8" s="61" customFormat="1" ht="24.75" x14ac:dyDescent="0.25">
      <c r="A221" s="82" t="s">
        <v>197</v>
      </c>
      <c r="B221" s="59" t="s">
        <v>198</v>
      </c>
      <c r="C221" s="60"/>
      <c r="D221" s="60"/>
      <c r="E221" s="79"/>
      <c r="F221" s="59">
        <f>F222</f>
        <v>142.19999999999999</v>
      </c>
      <c r="G221" s="59">
        <f t="shared" si="133"/>
        <v>250.1</v>
      </c>
      <c r="H221" s="59">
        <f t="shared" si="133"/>
        <v>88.1</v>
      </c>
    </row>
    <row r="222" spans="1:8" s="61" customFormat="1" x14ac:dyDescent="0.25">
      <c r="A222" s="62" t="s">
        <v>256</v>
      </c>
      <c r="B222" s="63" t="s">
        <v>198</v>
      </c>
      <c r="C222" s="64" t="s">
        <v>255</v>
      </c>
      <c r="D222" s="64"/>
      <c r="E222" s="80"/>
      <c r="F222" s="63">
        <f>F223</f>
        <v>142.19999999999999</v>
      </c>
      <c r="G222" s="63">
        <f t="shared" si="133"/>
        <v>250.1</v>
      </c>
      <c r="H222" s="63">
        <f t="shared" si="133"/>
        <v>88.1</v>
      </c>
    </row>
    <row r="223" spans="1:8" s="61" customFormat="1" x14ac:dyDescent="0.25">
      <c r="A223" s="67" t="s">
        <v>257</v>
      </c>
      <c r="B223" s="63" t="s">
        <v>198</v>
      </c>
      <c r="C223" s="64">
        <v>11</v>
      </c>
      <c r="D223" s="64" t="s">
        <v>238</v>
      </c>
      <c r="E223" s="81"/>
      <c r="F223" s="63">
        <f>SUM(F224)</f>
        <v>142.19999999999999</v>
      </c>
      <c r="G223" s="63">
        <f t="shared" ref="G223:H223" si="134">SUM(G224)</f>
        <v>250.1</v>
      </c>
      <c r="H223" s="63">
        <f t="shared" si="134"/>
        <v>88.1</v>
      </c>
    </row>
    <row r="224" spans="1:8" s="61" customFormat="1" ht="24.75" x14ac:dyDescent="0.25">
      <c r="A224" s="62" t="s">
        <v>80</v>
      </c>
      <c r="B224" s="63" t="s">
        <v>198</v>
      </c>
      <c r="C224" s="64">
        <v>11</v>
      </c>
      <c r="D224" s="64" t="s">
        <v>238</v>
      </c>
      <c r="E224" s="64">
        <v>244</v>
      </c>
      <c r="F224" s="63">
        <v>142.19999999999999</v>
      </c>
      <c r="G224" s="63">
        <v>250.1</v>
      </c>
      <c r="H224" s="63">
        <v>88.1</v>
      </c>
    </row>
    <row r="225" spans="1:8" s="61" customFormat="1" ht="48.75" x14ac:dyDescent="0.25">
      <c r="A225" s="58" t="s">
        <v>186</v>
      </c>
      <c r="B225" s="59" t="s">
        <v>187</v>
      </c>
      <c r="C225" s="60"/>
      <c r="D225" s="60"/>
      <c r="E225" s="60"/>
      <c r="F225" s="59">
        <f>F226</f>
        <v>17416.23</v>
      </c>
      <c r="G225" s="59">
        <f t="shared" ref="G225:H225" si="135">G226</f>
        <v>2270</v>
      </c>
      <c r="H225" s="59">
        <f t="shared" si="135"/>
        <v>835</v>
      </c>
    </row>
    <row r="226" spans="1:8" s="61" customFormat="1" ht="72.75" x14ac:dyDescent="0.25">
      <c r="A226" s="69" t="s">
        <v>258</v>
      </c>
      <c r="B226" s="59" t="s">
        <v>188</v>
      </c>
      <c r="C226" s="60"/>
      <c r="D226" s="60"/>
      <c r="E226" s="60"/>
      <c r="F226" s="59">
        <f>F227+F231+F236</f>
        <v>17416.23</v>
      </c>
      <c r="G226" s="59">
        <f t="shared" ref="G226:H226" si="136">G227+G231+G236</f>
        <v>2270</v>
      </c>
      <c r="H226" s="59">
        <f t="shared" si="136"/>
        <v>835</v>
      </c>
    </row>
    <row r="227" spans="1:8" s="61" customFormat="1" ht="24.75" x14ac:dyDescent="0.25">
      <c r="A227" s="58" t="s">
        <v>189</v>
      </c>
      <c r="B227" s="59" t="s">
        <v>190</v>
      </c>
      <c r="C227" s="60"/>
      <c r="D227" s="60"/>
      <c r="E227" s="60"/>
      <c r="F227" s="59">
        <f>F228</f>
        <v>2381.3000000000002</v>
      </c>
      <c r="G227" s="59">
        <f t="shared" ref="G227:H228" si="137">G228</f>
        <v>1000</v>
      </c>
      <c r="H227" s="59">
        <f t="shared" si="137"/>
        <v>500</v>
      </c>
    </row>
    <row r="228" spans="1:8" s="61" customFormat="1" x14ac:dyDescent="0.25">
      <c r="A228" s="62" t="s">
        <v>16</v>
      </c>
      <c r="B228" s="63" t="s">
        <v>190</v>
      </c>
      <c r="C228" s="64" t="s">
        <v>236</v>
      </c>
      <c r="D228" s="64"/>
      <c r="E228" s="64"/>
      <c r="F228" s="63">
        <f>F229</f>
        <v>2381.3000000000002</v>
      </c>
      <c r="G228" s="63">
        <f t="shared" si="137"/>
        <v>1000</v>
      </c>
      <c r="H228" s="63">
        <f t="shared" si="137"/>
        <v>500</v>
      </c>
    </row>
    <row r="229" spans="1:8" s="61" customFormat="1" x14ac:dyDescent="0.25">
      <c r="A229" s="62" t="s">
        <v>17</v>
      </c>
      <c r="B229" s="63" t="s">
        <v>190</v>
      </c>
      <c r="C229" s="64" t="s">
        <v>236</v>
      </c>
      <c r="D229" s="64" t="s">
        <v>237</v>
      </c>
      <c r="E229" s="64"/>
      <c r="F229" s="63">
        <f>SUM(F230)</f>
        <v>2381.3000000000002</v>
      </c>
      <c r="G229" s="63">
        <f t="shared" ref="G229:H229" si="138">SUM(G230)</f>
        <v>1000</v>
      </c>
      <c r="H229" s="63">
        <f t="shared" si="138"/>
        <v>500</v>
      </c>
    </row>
    <row r="230" spans="1:8" s="61" customFormat="1" ht="24.75" x14ac:dyDescent="0.25">
      <c r="A230" s="62" t="s">
        <v>80</v>
      </c>
      <c r="B230" s="63" t="s">
        <v>190</v>
      </c>
      <c r="C230" s="64" t="s">
        <v>236</v>
      </c>
      <c r="D230" s="64" t="s">
        <v>237</v>
      </c>
      <c r="E230" s="64">
        <v>244</v>
      </c>
      <c r="F230" s="63">
        <v>2381.3000000000002</v>
      </c>
      <c r="G230" s="63">
        <v>1000</v>
      </c>
      <c r="H230" s="63">
        <v>500</v>
      </c>
    </row>
    <row r="231" spans="1:8" s="61" customFormat="1" ht="26.25" customHeight="1" x14ac:dyDescent="0.25">
      <c r="A231" s="58" t="s">
        <v>191</v>
      </c>
      <c r="B231" s="59" t="s">
        <v>192</v>
      </c>
      <c r="C231" s="60"/>
      <c r="D231" s="60"/>
      <c r="E231" s="60"/>
      <c r="F231" s="59">
        <f>F232</f>
        <v>3131.8</v>
      </c>
      <c r="G231" s="59">
        <f t="shared" ref="G231:H231" si="139">G232</f>
        <v>1270</v>
      </c>
      <c r="H231" s="59">
        <f t="shared" si="139"/>
        <v>335</v>
      </c>
    </row>
    <row r="232" spans="1:8" s="61" customFormat="1" x14ac:dyDescent="0.25">
      <c r="A232" s="62" t="s">
        <v>16</v>
      </c>
      <c r="B232" s="63" t="s">
        <v>192</v>
      </c>
      <c r="C232" s="64" t="s">
        <v>236</v>
      </c>
      <c r="D232" s="64"/>
      <c r="E232" s="64"/>
      <c r="F232" s="63">
        <f>F233</f>
        <v>3131.8</v>
      </c>
      <c r="G232" s="63">
        <f t="shared" ref="G232:H232" si="140">G233</f>
        <v>1270</v>
      </c>
      <c r="H232" s="63">
        <f t="shared" si="140"/>
        <v>335</v>
      </c>
    </row>
    <row r="233" spans="1:8" s="61" customFormat="1" x14ac:dyDescent="0.25">
      <c r="A233" s="62" t="s">
        <v>17</v>
      </c>
      <c r="B233" s="63" t="s">
        <v>192</v>
      </c>
      <c r="C233" s="64" t="s">
        <v>236</v>
      </c>
      <c r="D233" s="64" t="s">
        <v>237</v>
      </c>
      <c r="E233" s="64"/>
      <c r="F233" s="63">
        <f>SUM(F234:F235)</f>
        <v>3131.8</v>
      </c>
      <c r="G233" s="63">
        <f t="shared" ref="G233:H233" si="141">SUM(G234:G235)</f>
        <v>1270</v>
      </c>
      <c r="H233" s="63">
        <f t="shared" si="141"/>
        <v>335</v>
      </c>
    </row>
    <row r="234" spans="1:8" s="61" customFormat="1" ht="24.75" x14ac:dyDescent="0.25">
      <c r="A234" s="62" t="s">
        <v>80</v>
      </c>
      <c r="B234" s="63" t="s">
        <v>192</v>
      </c>
      <c r="C234" s="64" t="s">
        <v>236</v>
      </c>
      <c r="D234" s="64" t="s">
        <v>237</v>
      </c>
      <c r="E234" s="64">
        <v>244</v>
      </c>
      <c r="F234" s="63">
        <v>3031.8</v>
      </c>
      <c r="G234" s="63">
        <v>1150</v>
      </c>
      <c r="H234" s="63">
        <v>200</v>
      </c>
    </row>
    <row r="235" spans="1:8" s="61" customFormat="1" x14ac:dyDescent="0.25">
      <c r="A235" s="62" t="s">
        <v>19</v>
      </c>
      <c r="B235" s="63" t="s">
        <v>192</v>
      </c>
      <c r="C235" s="64" t="s">
        <v>236</v>
      </c>
      <c r="D235" s="64" t="s">
        <v>237</v>
      </c>
      <c r="E235" s="64">
        <v>247</v>
      </c>
      <c r="F235" s="63">
        <v>100</v>
      </c>
      <c r="G235" s="63">
        <v>120</v>
      </c>
      <c r="H235" s="63">
        <v>135</v>
      </c>
    </row>
    <row r="236" spans="1:8" s="61" customFormat="1" ht="48.75" x14ac:dyDescent="0.25">
      <c r="A236" s="58" t="s">
        <v>193</v>
      </c>
      <c r="B236" s="59" t="s">
        <v>194</v>
      </c>
      <c r="C236" s="60"/>
      <c r="D236" s="60"/>
      <c r="E236" s="60"/>
      <c r="F236" s="59">
        <f>SUM(F237)</f>
        <v>11903.13</v>
      </c>
      <c r="G236" s="59">
        <f t="shared" ref="G236:H238" si="142">SUM(G237)</f>
        <v>0</v>
      </c>
      <c r="H236" s="59">
        <f t="shared" si="142"/>
        <v>0</v>
      </c>
    </row>
    <row r="237" spans="1:8" s="61" customFormat="1" x14ac:dyDescent="0.25">
      <c r="A237" s="62" t="s">
        <v>16</v>
      </c>
      <c r="B237" s="63" t="s">
        <v>194</v>
      </c>
      <c r="C237" s="64" t="s">
        <v>236</v>
      </c>
      <c r="D237" s="64"/>
      <c r="E237" s="64"/>
      <c r="F237" s="63">
        <f>SUM(F238)</f>
        <v>11903.13</v>
      </c>
      <c r="G237" s="63">
        <f t="shared" si="142"/>
        <v>0</v>
      </c>
      <c r="H237" s="63">
        <f t="shared" si="142"/>
        <v>0</v>
      </c>
    </row>
    <row r="238" spans="1:8" s="61" customFormat="1" x14ac:dyDescent="0.25">
      <c r="A238" s="62" t="s">
        <v>17</v>
      </c>
      <c r="B238" s="63" t="s">
        <v>194</v>
      </c>
      <c r="C238" s="64" t="s">
        <v>236</v>
      </c>
      <c r="D238" s="64" t="s">
        <v>237</v>
      </c>
      <c r="E238" s="64"/>
      <c r="F238" s="63">
        <f>SUM(F239)</f>
        <v>11903.13</v>
      </c>
      <c r="G238" s="63">
        <f t="shared" si="142"/>
        <v>0</v>
      </c>
      <c r="H238" s="63">
        <f t="shared" si="142"/>
        <v>0</v>
      </c>
    </row>
    <row r="239" spans="1:8" s="61" customFormat="1" ht="24.75" x14ac:dyDescent="0.25">
      <c r="A239" s="62" t="s">
        <v>80</v>
      </c>
      <c r="B239" s="63" t="s">
        <v>194</v>
      </c>
      <c r="C239" s="64" t="s">
        <v>236</v>
      </c>
      <c r="D239" s="64" t="s">
        <v>237</v>
      </c>
      <c r="E239" s="64">
        <v>244</v>
      </c>
      <c r="F239" s="63">
        <v>11903.13</v>
      </c>
      <c r="G239" s="63">
        <v>0</v>
      </c>
      <c r="H239" s="63">
        <v>0</v>
      </c>
    </row>
    <row r="240" spans="1:8" s="61" customFormat="1" x14ac:dyDescent="0.25">
      <c r="A240" s="58" t="s">
        <v>199</v>
      </c>
      <c r="B240" s="59" t="s">
        <v>200</v>
      </c>
      <c r="C240" s="60"/>
      <c r="D240" s="60"/>
      <c r="E240" s="60"/>
      <c r="F240" s="59">
        <f>F241+F248+F253+F257+F264+F268+F273</f>
        <v>2831.3</v>
      </c>
      <c r="G240" s="59">
        <f t="shared" ref="G240:H240" si="143">G241+G248+G253+G257+G264+G268+G273</f>
        <v>2109</v>
      </c>
      <c r="H240" s="59">
        <f t="shared" si="143"/>
        <v>2109</v>
      </c>
    </row>
    <row r="241" spans="1:8" s="61" customFormat="1" ht="36.75" x14ac:dyDescent="0.25">
      <c r="A241" s="58" t="s">
        <v>201</v>
      </c>
      <c r="B241" s="59" t="s">
        <v>202</v>
      </c>
      <c r="C241" s="60"/>
      <c r="D241" s="60"/>
      <c r="E241" s="60"/>
      <c r="F241" s="59">
        <f>F242</f>
        <v>1242</v>
      </c>
      <c r="G241" s="59">
        <f t="shared" ref="G241:H241" si="144">G242</f>
        <v>1067</v>
      </c>
      <c r="H241" s="59">
        <f t="shared" si="144"/>
        <v>1067</v>
      </c>
    </row>
    <row r="242" spans="1:8" s="61" customFormat="1" ht="36.75" x14ac:dyDescent="0.25">
      <c r="A242" s="62" t="s">
        <v>203</v>
      </c>
      <c r="B242" s="63" t="s">
        <v>204</v>
      </c>
      <c r="C242" s="64"/>
      <c r="D242" s="64"/>
      <c r="E242" s="64"/>
      <c r="F242" s="63">
        <f>F244</f>
        <v>1242</v>
      </c>
      <c r="G242" s="63">
        <f t="shared" ref="G242:H242" si="145">G244</f>
        <v>1067</v>
      </c>
      <c r="H242" s="63">
        <f t="shared" si="145"/>
        <v>1067</v>
      </c>
    </row>
    <row r="243" spans="1:8" s="61" customFormat="1" ht="60.75" hidden="1" x14ac:dyDescent="0.25">
      <c r="A243" s="62" t="s">
        <v>205</v>
      </c>
      <c r="B243" s="63" t="s">
        <v>206</v>
      </c>
      <c r="C243" s="64">
        <v>1</v>
      </c>
      <c r="D243" s="64">
        <v>2</v>
      </c>
      <c r="E243" s="64">
        <v>0</v>
      </c>
      <c r="F243" s="63"/>
      <c r="G243" s="63"/>
      <c r="H243" s="63"/>
    </row>
    <row r="244" spans="1:8" s="61" customFormat="1" x14ac:dyDescent="0.25">
      <c r="A244" s="62" t="s">
        <v>28</v>
      </c>
      <c r="B244" s="63" t="s">
        <v>206</v>
      </c>
      <c r="C244" s="64" t="s">
        <v>238</v>
      </c>
      <c r="D244" s="64"/>
      <c r="E244" s="64"/>
      <c r="F244" s="63">
        <f>F245</f>
        <v>1242</v>
      </c>
      <c r="G244" s="63">
        <f t="shared" ref="G244:H244" si="146">G245</f>
        <v>1067</v>
      </c>
      <c r="H244" s="63">
        <f t="shared" si="146"/>
        <v>1067</v>
      </c>
    </row>
    <row r="245" spans="1:8" s="61" customFormat="1" ht="36.75" x14ac:dyDescent="0.25">
      <c r="A245" s="62" t="s">
        <v>207</v>
      </c>
      <c r="B245" s="63" t="s">
        <v>206</v>
      </c>
      <c r="C245" s="64" t="s">
        <v>238</v>
      </c>
      <c r="D245" s="64" t="s">
        <v>254</v>
      </c>
      <c r="E245" s="64"/>
      <c r="F245" s="63">
        <f>F246+F247</f>
        <v>1242</v>
      </c>
      <c r="G245" s="63">
        <f t="shared" ref="G245:H245" si="147">G246+G247</f>
        <v>1067</v>
      </c>
      <c r="H245" s="63">
        <f t="shared" si="147"/>
        <v>1067</v>
      </c>
    </row>
    <row r="246" spans="1:8" s="61" customFormat="1" ht="24.75" x14ac:dyDescent="0.25">
      <c r="A246" s="62" t="s">
        <v>30</v>
      </c>
      <c r="B246" s="63" t="s">
        <v>206</v>
      </c>
      <c r="C246" s="64" t="s">
        <v>238</v>
      </c>
      <c r="D246" s="64" t="s">
        <v>254</v>
      </c>
      <c r="E246" s="64">
        <v>121</v>
      </c>
      <c r="F246" s="63">
        <v>969</v>
      </c>
      <c r="G246" s="63">
        <v>819</v>
      </c>
      <c r="H246" s="65">
        <v>819</v>
      </c>
    </row>
    <row r="247" spans="1:8" s="61" customFormat="1" ht="48.75" x14ac:dyDescent="0.25">
      <c r="A247" s="62" t="s">
        <v>208</v>
      </c>
      <c r="B247" s="63" t="s">
        <v>206</v>
      </c>
      <c r="C247" s="64" t="s">
        <v>238</v>
      </c>
      <c r="D247" s="64" t="s">
        <v>254</v>
      </c>
      <c r="E247" s="64">
        <v>129</v>
      </c>
      <c r="F247" s="63">
        <v>273</v>
      </c>
      <c r="G247" s="63">
        <v>248</v>
      </c>
      <c r="H247" s="65">
        <v>248</v>
      </c>
    </row>
    <row r="248" spans="1:8" s="61" customFormat="1" ht="24.75" x14ac:dyDescent="0.25">
      <c r="A248" s="58" t="s">
        <v>209</v>
      </c>
      <c r="B248" s="59" t="s">
        <v>210</v>
      </c>
      <c r="C248" s="60"/>
      <c r="D248" s="60"/>
      <c r="E248" s="60"/>
      <c r="F248" s="59">
        <f>F249</f>
        <v>814</v>
      </c>
      <c r="G248" s="59">
        <f t="shared" ref="G248:H249" si="148">G249</f>
        <v>684</v>
      </c>
      <c r="H248" s="59">
        <f t="shared" si="148"/>
        <v>684</v>
      </c>
    </row>
    <row r="249" spans="1:8" s="61" customFormat="1" x14ac:dyDescent="0.25">
      <c r="A249" s="62" t="s">
        <v>28</v>
      </c>
      <c r="B249" s="63" t="s">
        <v>210</v>
      </c>
      <c r="C249" s="64" t="s">
        <v>238</v>
      </c>
      <c r="D249" s="64"/>
      <c r="E249" s="64"/>
      <c r="F249" s="63">
        <f>F250</f>
        <v>814</v>
      </c>
      <c r="G249" s="63">
        <f t="shared" si="148"/>
        <v>684</v>
      </c>
      <c r="H249" s="63">
        <f t="shared" si="148"/>
        <v>684</v>
      </c>
    </row>
    <row r="250" spans="1:8" s="61" customFormat="1" ht="48.75" x14ac:dyDescent="0.25">
      <c r="A250" s="62" t="s">
        <v>211</v>
      </c>
      <c r="B250" s="63" t="s">
        <v>210</v>
      </c>
      <c r="C250" s="64" t="s">
        <v>238</v>
      </c>
      <c r="D250" s="64" t="s">
        <v>237</v>
      </c>
      <c r="E250" s="64"/>
      <c r="F250" s="63">
        <f>F251+F252</f>
        <v>814</v>
      </c>
      <c r="G250" s="63">
        <f t="shared" ref="G250:H250" si="149">G251+G252</f>
        <v>684</v>
      </c>
      <c r="H250" s="63">
        <f t="shared" si="149"/>
        <v>684</v>
      </c>
    </row>
    <row r="251" spans="1:8" s="61" customFormat="1" ht="24.75" x14ac:dyDescent="0.25">
      <c r="A251" s="62" t="s">
        <v>30</v>
      </c>
      <c r="B251" s="63" t="s">
        <v>210</v>
      </c>
      <c r="C251" s="64" t="s">
        <v>238</v>
      </c>
      <c r="D251" s="64" t="s">
        <v>237</v>
      </c>
      <c r="E251" s="64">
        <v>121</v>
      </c>
      <c r="F251" s="63">
        <v>615</v>
      </c>
      <c r="G251" s="63">
        <v>525</v>
      </c>
      <c r="H251" s="65">
        <v>525</v>
      </c>
    </row>
    <row r="252" spans="1:8" s="61" customFormat="1" ht="48.75" x14ac:dyDescent="0.25">
      <c r="A252" s="62" t="s">
        <v>208</v>
      </c>
      <c r="B252" s="63" t="s">
        <v>210</v>
      </c>
      <c r="C252" s="64" t="s">
        <v>238</v>
      </c>
      <c r="D252" s="64" t="s">
        <v>237</v>
      </c>
      <c r="E252" s="64">
        <v>129</v>
      </c>
      <c r="F252" s="63">
        <v>199</v>
      </c>
      <c r="G252" s="63">
        <v>159</v>
      </c>
      <c r="H252" s="65">
        <v>159</v>
      </c>
    </row>
    <row r="253" spans="1:8" s="61" customFormat="1" ht="36.75" x14ac:dyDescent="0.25">
      <c r="A253" s="58" t="s">
        <v>212</v>
      </c>
      <c r="B253" s="59" t="s">
        <v>213</v>
      </c>
      <c r="C253" s="60"/>
      <c r="D253" s="60"/>
      <c r="E253" s="60"/>
      <c r="F253" s="59">
        <f>F254</f>
        <v>158</v>
      </c>
      <c r="G253" s="59">
        <f t="shared" ref="G253:H255" si="150">G254</f>
        <v>158</v>
      </c>
      <c r="H253" s="59">
        <f t="shared" si="150"/>
        <v>158</v>
      </c>
    </row>
    <row r="254" spans="1:8" s="61" customFormat="1" x14ac:dyDescent="0.25">
      <c r="A254" s="62" t="s">
        <v>28</v>
      </c>
      <c r="B254" s="63" t="s">
        <v>213</v>
      </c>
      <c r="C254" s="64" t="s">
        <v>238</v>
      </c>
      <c r="D254" s="64"/>
      <c r="E254" s="64"/>
      <c r="F254" s="63">
        <f>F255</f>
        <v>158</v>
      </c>
      <c r="G254" s="63">
        <f t="shared" si="150"/>
        <v>158</v>
      </c>
      <c r="H254" s="63">
        <f t="shared" si="150"/>
        <v>158</v>
      </c>
    </row>
    <row r="255" spans="1:8" s="61" customFormat="1" ht="36.75" x14ac:dyDescent="0.25">
      <c r="A255" s="62" t="s">
        <v>214</v>
      </c>
      <c r="B255" s="63" t="s">
        <v>213</v>
      </c>
      <c r="C255" s="64" t="s">
        <v>238</v>
      </c>
      <c r="D255" s="64" t="s">
        <v>241</v>
      </c>
      <c r="E255" s="64"/>
      <c r="F255" s="63">
        <f>F256</f>
        <v>158</v>
      </c>
      <c r="G255" s="63">
        <f t="shared" si="150"/>
        <v>158</v>
      </c>
      <c r="H255" s="63">
        <f t="shared" si="150"/>
        <v>158</v>
      </c>
    </row>
    <row r="256" spans="1:8" s="61" customFormat="1" ht="19.5" customHeight="1" x14ac:dyDescent="0.25">
      <c r="A256" s="62" t="s">
        <v>63</v>
      </c>
      <c r="B256" s="63" t="s">
        <v>213</v>
      </c>
      <c r="C256" s="64" t="s">
        <v>238</v>
      </c>
      <c r="D256" s="64" t="s">
        <v>241</v>
      </c>
      <c r="E256" s="64">
        <v>540</v>
      </c>
      <c r="F256" s="63">
        <v>158</v>
      </c>
      <c r="G256" s="63">
        <v>158</v>
      </c>
      <c r="H256" s="65">
        <v>158</v>
      </c>
    </row>
    <row r="257" spans="1:8" s="61" customFormat="1" ht="24.75" x14ac:dyDescent="0.25">
      <c r="A257" s="58" t="s">
        <v>215</v>
      </c>
      <c r="B257" s="59" t="s">
        <v>216</v>
      </c>
      <c r="C257" s="60"/>
      <c r="D257" s="60"/>
      <c r="E257" s="60"/>
      <c r="F257" s="59">
        <f>F258+F261</f>
        <v>245</v>
      </c>
      <c r="G257" s="59">
        <f t="shared" ref="G257:H257" si="151">G258+G261</f>
        <v>200</v>
      </c>
      <c r="H257" s="59">
        <f t="shared" si="151"/>
        <v>200</v>
      </c>
    </row>
    <row r="258" spans="1:8" s="61" customFormat="1" x14ac:dyDescent="0.25">
      <c r="A258" s="62" t="s">
        <v>28</v>
      </c>
      <c r="B258" s="63" t="s">
        <v>216</v>
      </c>
      <c r="C258" s="64" t="s">
        <v>238</v>
      </c>
      <c r="D258" s="64"/>
      <c r="E258" s="64"/>
      <c r="F258" s="63">
        <f>F259</f>
        <v>104.25</v>
      </c>
      <c r="G258" s="63">
        <f t="shared" ref="G258:H259" si="152">G259</f>
        <v>200</v>
      </c>
      <c r="H258" s="63">
        <f t="shared" si="152"/>
        <v>200</v>
      </c>
    </row>
    <row r="259" spans="1:8" s="61" customFormat="1" x14ac:dyDescent="0.25">
      <c r="A259" s="62" t="s">
        <v>217</v>
      </c>
      <c r="B259" s="63" t="s">
        <v>216</v>
      </c>
      <c r="C259" s="64" t="s">
        <v>238</v>
      </c>
      <c r="D259" s="64">
        <v>11</v>
      </c>
      <c r="E259" s="64"/>
      <c r="F259" s="63">
        <f>F260</f>
        <v>104.25</v>
      </c>
      <c r="G259" s="63">
        <f t="shared" si="152"/>
        <v>200</v>
      </c>
      <c r="H259" s="63">
        <f t="shared" si="152"/>
        <v>200</v>
      </c>
    </row>
    <row r="260" spans="1:8" s="61" customFormat="1" x14ac:dyDescent="0.25">
      <c r="A260" s="62" t="s">
        <v>218</v>
      </c>
      <c r="B260" s="63" t="s">
        <v>216</v>
      </c>
      <c r="C260" s="64" t="s">
        <v>238</v>
      </c>
      <c r="D260" s="64">
        <v>11</v>
      </c>
      <c r="E260" s="64">
        <v>870</v>
      </c>
      <c r="F260" s="63">
        <v>104.25</v>
      </c>
      <c r="G260" s="63">
        <v>200</v>
      </c>
      <c r="H260" s="63">
        <v>200</v>
      </c>
    </row>
    <row r="261" spans="1:8" s="61" customFormat="1" x14ac:dyDescent="0.25">
      <c r="A261" s="62" t="s">
        <v>28</v>
      </c>
      <c r="B261" s="63" t="s">
        <v>216</v>
      </c>
      <c r="C261" s="64" t="s">
        <v>238</v>
      </c>
      <c r="D261" s="64"/>
      <c r="E261" s="64"/>
      <c r="F261" s="63">
        <f>F262</f>
        <v>140.75</v>
      </c>
      <c r="G261" s="63">
        <f t="shared" ref="G261:H262" si="153">G262</f>
        <v>0</v>
      </c>
      <c r="H261" s="63">
        <f t="shared" si="153"/>
        <v>0</v>
      </c>
    </row>
    <row r="262" spans="1:8" s="61" customFormat="1" x14ac:dyDescent="0.25">
      <c r="A262" s="62" t="s">
        <v>43</v>
      </c>
      <c r="B262" s="63" t="s">
        <v>216</v>
      </c>
      <c r="C262" s="64" t="s">
        <v>238</v>
      </c>
      <c r="D262" s="64" t="s">
        <v>255</v>
      </c>
      <c r="E262" s="64"/>
      <c r="F262" s="63">
        <f>F263</f>
        <v>140.75</v>
      </c>
      <c r="G262" s="63">
        <f t="shared" si="153"/>
        <v>0</v>
      </c>
      <c r="H262" s="63">
        <f t="shared" si="153"/>
        <v>0</v>
      </c>
    </row>
    <row r="263" spans="1:8" s="61" customFormat="1" ht="24.75" x14ac:dyDescent="0.25">
      <c r="A263" s="62" t="s">
        <v>80</v>
      </c>
      <c r="B263" s="63" t="s">
        <v>216</v>
      </c>
      <c r="C263" s="64" t="s">
        <v>238</v>
      </c>
      <c r="D263" s="64" t="s">
        <v>255</v>
      </c>
      <c r="E263" s="64">
        <v>244</v>
      </c>
      <c r="F263" s="63">
        <v>140.75</v>
      </c>
      <c r="G263" s="63">
        <v>0</v>
      </c>
      <c r="H263" s="65">
        <v>0</v>
      </c>
    </row>
    <row r="264" spans="1:8" s="61" customFormat="1" ht="24.75" x14ac:dyDescent="0.25">
      <c r="A264" s="66" t="s">
        <v>229</v>
      </c>
      <c r="B264" s="59" t="s">
        <v>230</v>
      </c>
      <c r="C264" s="60"/>
      <c r="D264" s="60"/>
      <c r="E264" s="60"/>
      <c r="F264" s="59">
        <f>F265</f>
        <v>120</v>
      </c>
      <c r="G264" s="59">
        <f t="shared" ref="G264:H265" si="154">G265</f>
        <v>0</v>
      </c>
      <c r="H264" s="59">
        <f t="shared" si="154"/>
        <v>0</v>
      </c>
    </row>
    <row r="265" spans="1:8" s="61" customFormat="1" x14ac:dyDescent="0.25">
      <c r="A265" s="62" t="s">
        <v>259</v>
      </c>
      <c r="B265" s="63" t="s">
        <v>230</v>
      </c>
      <c r="C265" s="64" t="s">
        <v>260</v>
      </c>
      <c r="D265" s="64"/>
      <c r="E265" s="64"/>
      <c r="F265" s="63">
        <f>F266</f>
        <v>120</v>
      </c>
      <c r="G265" s="63">
        <f t="shared" si="154"/>
        <v>0</v>
      </c>
      <c r="H265" s="63">
        <f t="shared" si="154"/>
        <v>0</v>
      </c>
    </row>
    <row r="266" spans="1:8" s="61" customFormat="1" x14ac:dyDescent="0.25">
      <c r="A266" s="62" t="s">
        <v>226</v>
      </c>
      <c r="B266" s="63" t="s">
        <v>230</v>
      </c>
      <c r="C266" s="64" t="s">
        <v>260</v>
      </c>
      <c r="D266" s="64" t="s">
        <v>237</v>
      </c>
      <c r="E266" s="64"/>
      <c r="F266" s="63">
        <f>SUM(F267)</f>
        <v>120</v>
      </c>
      <c r="G266" s="63">
        <f t="shared" ref="G266:H266" si="155">SUM(G267)</f>
        <v>0</v>
      </c>
      <c r="H266" s="63">
        <f t="shared" si="155"/>
        <v>0</v>
      </c>
    </row>
    <row r="267" spans="1:8" s="61" customFormat="1" ht="24.75" x14ac:dyDescent="0.25">
      <c r="A267" s="67" t="s">
        <v>231</v>
      </c>
      <c r="B267" s="63" t="s">
        <v>230</v>
      </c>
      <c r="C267" s="64">
        <v>10</v>
      </c>
      <c r="D267" s="64" t="s">
        <v>237</v>
      </c>
      <c r="E267" s="64">
        <v>323</v>
      </c>
      <c r="F267" s="63">
        <v>120</v>
      </c>
      <c r="G267" s="63">
        <v>0</v>
      </c>
      <c r="H267" s="63">
        <v>0</v>
      </c>
    </row>
    <row r="268" spans="1:8" s="61" customFormat="1" x14ac:dyDescent="0.25">
      <c r="A268" s="58" t="s">
        <v>219</v>
      </c>
      <c r="B268" s="59" t="s">
        <v>220</v>
      </c>
      <c r="C268" s="60" t="s">
        <v>238</v>
      </c>
      <c r="D268" s="60">
        <v>13</v>
      </c>
      <c r="E268" s="60"/>
      <c r="F268" s="59">
        <f>F269</f>
        <v>192.3</v>
      </c>
      <c r="G268" s="59"/>
      <c r="H268" s="59"/>
    </row>
    <row r="269" spans="1:8" s="61" customFormat="1" ht="24.75" hidden="1" x14ac:dyDescent="0.25">
      <c r="A269" s="62" t="s">
        <v>221</v>
      </c>
      <c r="B269" s="63" t="s">
        <v>220</v>
      </c>
      <c r="C269" s="64" t="s">
        <v>238</v>
      </c>
      <c r="D269" s="64">
        <v>13</v>
      </c>
      <c r="E269" s="64"/>
      <c r="F269" s="63">
        <f>F270</f>
        <v>192.3</v>
      </c>
      <c r="G269" s="63"/>
      <c r="H269" s="63"/>
    </row>
    <row r="270" spans="1:8" s="61" customFormat="1" ht="38.25" customHeight="1" x14ac:dyDescent="0.25">
      <c r="A270" s="62" t="s">
        <v>222</v>
      </c>
      <c r="B270" s="63" t="s">
        <v>223</v>
      </c>
      <c r="C270" s="64" t="s">
        <v>238</v>
      </c>
      <c r="D270" s="64">
        <v>13</v>
      </c>
      <c r="E270" s="64"/>
      <c r="F270" s="63">
        <f>F271</f>
        <v>192.3</v>
      </c>
      <c r="G270" s="63"/>
      <c r="H270" s="63"/>
    </row>
    <row r="271" spans="1:8" s="61" customFormat="1" ht="37.5" customHeight="1" x14ac:dyDescent="0.25">
      <c r="A271" s="62" t="s">
        <v>222</v>
      </c>
      <c r="B271" s="65" t="s">
        <v>224</v>
      </c>
      <c r="C271" s="64" t="s">
        <v>238</v>
      </c>
      <c r="D271" s="64">
        <v>13</v>
      </c>
      <c r="E271" s="64"/>
      <c r="F271" s="63">
        <f>SUM(F272)</f>
        <v>192.3</v>
      </c>
      <c r="G271" s="63"/>
      <c r="H271" s="63"/>
    </row>
    <row r="272" spans="1:8" s="61" customFormat="1" x14ac:dyDescent="0.25">
      <c r="A272" s="62" t="s">
        <v>225</v>
      </c>
      <c r="B272" s="65" t="s">
        <v>224</v>
      </c>
      <c r="C272" s="64" t="s">
        <v>238</v>
      </c>
      <c r="D272" s="64">
        <v>13</v>
      </c>
      <c r="E272" s="64">
        <v>870</v>
      </c>
      <c r="F272" s="63">
        <v>192.3</v>
      </c>
      <c r="G272" s="63"/>
      <c r="H272" s="63"/>
    </row>
    <row r="273" spans="1:8" s="61" customFormat="1" ht="24.75" x14ac:dyDescent="0.25">
      <c r="A273" s="58" t="s">
        <v>261</v>
      </c>
      <c r="B273" s="68" t="s">
        <v>227</v>
      </c>
      <c r="C273" s="60"/>
      <c r="D273" s="60"/>
      <c r="E273" s="64"/>
      <c r="F273" s="59">
        <f>F274</f>
        <v>60</v>
      </c>
      <c r="G273" s="59">
        <f t="shared" ref="G273:H275" si="156">G274</f>
        <v>0</v>
      </c>
      <c r="H273" s="59">
        <f t="shared" si="156"/>
        <v>0</v>
      </c>
    </row>
    <row r="274" spans="1:8" s="61" customFormat="1" x14ac:dyDescent="0.25">
      <c r="A274" s="62" t="s">
        <v>259</v>
      </c>
      <c r="B274" s="65" t="s">
        <v>227</v>
      </c>
      <c r="C274" s="64" t="s">
        <v>260</v>
      </c>
      <c r="D274" s="64"/>
      <c r="E274" s="64"/>
      <c r="F274" s="63">
        <f>F275</f>
        <v>60</v>
      </c>
      <c r="G274" s="63">
        <f t="shared" si="156"/>
        <v>0</v>
      </c>
      <c r="H274" s="63">
        <f t="shared" si="156"/>
        <v>0</v>
      </c>
    </row>
    <row r="275" spans="1:8" s="61" customFormat="1" x14ac:dyDescent="0.25">
      <c r="A275" s="62" t="s">
        <v>226</v>
      </c>
      <c r="B275" s="65" t="s">
        <v>227</v>
      </c>
      <c r="C275" s="64">
        <v>10</v>
      </c>
      <c r="D275" s="64" t="s">
        <v>237</v>
      </c>
      <c r="E275" s="64"/>
      <c r="F275" s="63">
        <f>F276</f>
        <v>60</v>
      </c>
      <c r="G275" s="63">
        <f t="shared" si="156"/>
        <v>0</v>
      </c>
      <c r="H275" s="63">
        <f t="shared" si="156"/>
        <v>0</v>
      </c>
    </row>
    <row r="276" spans="1:8" s="61" customFormat="1" ht="24.75" x14ac:dyDescent="0.25">
      <c r="A276" s="67" t="s">
        <v>228</v>
      </c>
      <c r="B276" s="65" t="s">
        <v>227</v>
      </c>
      <c r="C276" s="64">
        <v>10</v>
      </c>
      <c r="D276" s="64" t="s">
        <v>237</v>
      </c>
      <c r="E276" s="64">
        <v>313</v>
      </c>
      <c r="F276" s="63">
        <v>60</v>
      </c>
      <c r="G276" s="63">
        <v>0</v>
      </c>
      <c r="H276" s="65">
        <v>0</v>
      </c>
    </row>
    <row r="277" spans="1:8" s="61" customFormat="1" x14ac:dyDescent="0.25">
      <c r="A277" s="66" t="s">
        <v>232</v>
      </c>
      <c r="B277" s="59" t="s">
        <v>233</v>
      </c>
      <c r="C277" s="60"/>
      <c r="D277" s="60"/>
      <c r="E277" s="60"/>
      <c r="F277" s="59">
        <f>F278</f>
        <v>0</v>
      </c>
      <c r="G277" s="59">
        <f t="shared" ref="G277:H279" si="157">G278</f>
        <v>932.7</v>
      </c>
      <c r="H277" s="59">
        <f t="shared" si="157"/>
        <v>1711.7</v>
      </c>
    </row>
    <row r="278" spans="1:8" s="61" customFormat="1" ht="24.75" x14ac:dyDescent="0.25">
      <c r="A278" s="66" t="s">
        <v>234</v>
      </c>
      <c r="B278" s="59" t="s">
        <v>233</v>
      </c>
      <c r="C278" s="60"/>
      <c r="D278" s="60"/>
      <c r="E278" s="60"/>
      <c r="F278" s="59">
        <f>F279</f>
        <v>0</v>
      </c>
      <c r="G278" s="59">
        <f t="shared" si="157"/>
        <v>932.7</v>
      </c>
      <c r="H278" s="59">
        <f t="shared" si="157"/>
        <v>1711.7</v>
      </c>
    </row>
    <row r="279" spans="1:8" s="61" customFormat="1" ht="24.75" x14ac:dyDescent="0.25">
      <c r="A279" s="67" t="s">
        <v>234</v>
      </c>
      <c r="B279" s="63" t="s">
        <v>233</v>
      </c>
      <c r="C279" s="64">
        <v>99</v>
      </c>
      <c r="D279" s="64"/>
      <c r="E279" s="64"/>
      <c r="F279" s="63">
        <f>F280</f>
        <v>0</v>
      </c>
      <c r="G279" s="63">
        <f t="shared" si="157"/>
        <v>932.7</v>
      </c>
      <c r="H279" s="63">
        <f t="shared" si="157"/>
        <v>1711.7</v>
      </c>
    </row>
    <row r="280" spans="1:8" s="61" customFormat="1" ht="24.75" x14ac:dyDescent="0.25">
      <c r="A280" s="67" t="s">
        <v>234</v>
      </c>
      <c r="B280" s="63" t="s">
        <v>233</v>
      </c>
      <c r="C280" s="64">
        <v>99</v>
      </c>
      <c r="D280" s="64">
        <v>99</v>
      </c>
      <c r="E280" s="64"/>
      <c r="F280" s="63">
        <f>SUM(F281)</f>
        <v>0</v>
      </c>
      <c r="G280" s="63">
        <f t="shared" ref="G280:H280" si="158">SUM(G281)</f>
        <v>932.7</v>
      </c>
      <c r="H280" s="63">
        <f t="shared" si="158"/>
        <v>1711.7</v>
      </c>
    </row>
    <row r="281" spans="1:8" s="61" customFormat="1" x14ac:dyDescent="0.25">
      <c r="A281" s="67" t="s">
        <v>225</v>
      </c>
      <c r="B281" s="63" t="s">
        <v>233</v>
      </c>
      <c r="C281" s="64">
        <v>99</v>
      </c>
      <c r="D281" s="64">
        <v>99</v>
      </c>
      <c r="E281" s="64">
        <v>880</v>
      </c>
      <c r="F281" s="63">
        <v>0</v>
      </c>
      <c r="G281" s="63">
        <v>932.7</v>
      </c>
      <c r="H281" s="63">
        <v>1711.7</v>
      </c>
    </row>
    <row r="282" spans="1:8" s="61" customFormat="1" x14ac:dyDescent="0.25">
      <c r="A282" s="58" t="s">
        <v>235</v>
      </c>
      <c r="B282" s="83"/>
      <c r="C282" s="83"/>
      <c r="D282" s="83"/>
      <c r="E282" s="83"/>
      <c r="F282" s="77">
        <f>F6+F14+_GoBack+F164+F195+F209+F220+F240+F225+F277</f>
        <v>78611.73</v>
      </c>
      <c r="G282" s="77">
        <f>G6+G14+G57+G164+G195+G209+G220+G225+G240+G277</f>
        <v>49305.499999999993</v>
      </c>
      <c r="H282" s="77">
        <f>H6+H14+H57+H164+H195+H209+H220+H225+H240+H277</f>
        <v>37233.5</v>
      </c>
    </row>
  </sheetData>
  <mergeCells count="17">
    <mergeCell ref="G184:G185"/>
    <mergeCell ref="H184:H185"/>
    <mergeCell ref="B123:B124"/>
    <mergeCell ref="C123:C124"/>
    <mergeCell ref="D123:D124"/>
    <mergeCell ref="E123:E124"/>
    <mergeCell ref="F123:F124"/>
    <mergeCell ref="B184:B185"/>
    <mergeCell ref="C184:C185"/>
    <mergeCell ref="D184:D185"/>
    <mergeCell ref="E184:E185"/>
    <mergeCell ref="F184:F185"/>
    <mergeCell ref="G123:G124"/>
    <mergeCell ref="A3:H3"/>
    <mergeCell ref="C1:H1"/>
    <mergeCell ref="G4:H4"/>
    <mergeCell ref="H123:H124"/>
  </mergeCells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ведомст</vt:lpstr>
      <vt:lpstr>функц</vt:lpstr>
      <vt:lpstr>программы</vt:lpstr>
      <vt:lpstr>программы!_GoBack</vt:lpstr>
      <vt:lpstr>ведомст!Заголовки_для_печати</vt:lpstr>
      <vt:lpstr>программы!Заголовки_для_печати</vt:lpstr>
      <vt:lpstr>функц!Заголовки_для_печати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NachFin</dc:creator>
  <cp:lastModifiedBy>Priemnaya</cp:lastModifiedBy>
  <cp:lastPrinted>2023-08-18T14:49:39Z</cp:lastPrinted>
  <dcterms:created xsi:type="dcterms:W3CDTF">2023-08-18T07:12:04Z</dcterms:created>
  <dcterms:modified xsi:type="dcterms:W3CDTF">2023-10-02T12:26:42Z</dcterms:modified>
</cp:coreProperties>
</file>